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crautonomagovco-my.sharepoint.com/personal/sgi_crautonoma_gov_co/Documents/SGI CRA/2024/3. PROCESOS DE APOYO/1. ADQUISICIÓN DE BIENES Y SERVICIOS/"/>
    </mc:Choice>
  </mc:AlternateContent>
  <xr:revisionPtr revIDLastSave="1" documentId="13_ncr:1_{E836B3AD-E989-44E1-BFB8-7BD8146F088D}" xr6:coauthVersionLast="47" xr6:coauthVersionMax="47" xr10:uidLastSave="{1BF89BA6-B85C-47BF-ADBF-BD541068CD9B}"/>
  <bookViews>
    <workbookView xWindow="-120" yWindow="-120" windowWidth="20730" windowHeight="11040" tabRatio="761" xr2:uid="{00000000-000D-0000-FFFF-FFFF00000000}"/>
  </bookViews>
  <sheets>
    <sheet name="Mapa" sheetId="9" r:id="rId1"/>
    <sheet name="Val. Imp. Corrupcion" sheetId="5" r:id="rId2"/>
    <sheet name="Puntos de riesgo fiscal" sheetId="10" r:id="rId3"/>
    <sheet name="Amenaza y Vulnerabilidad" sheetId="12" r:id="rId4"/>
    <sheet name="Instrucciones" sheetId="8" r:id="rId5"/>
    <sheet name="Control de Actualización" sheetId="7" r:id="rId6"/>
    <sheet name="Datos R fiscal" sheetId="11" state="hidden" r:id="rId7"/>
  </sheets>
  <definedNames>
    <definedName name="_xlnm.Print_Area" localSheetId="5">'Control de Actualización'!$A$1:$F$36</definedName>
    <definedName name="_xlnm.Print_Area" localSheetId="6">'Datos R fiscal'!$A$1:$H$16</definedName>
    <definedName name="_xlnm.Print_Area" localSheetId="4">Instrucciones!$A$1:$R$47</definedName>
    <definedName name="_xlnm.Print_Area" localSheetId="0">Mapa!$A$1:$AQ$40</definedName>
    <definedName name="_xlnm.Print_Area" localSheetId="2">'Puntos de riesgo fiscal'!$A$1:$C$55</definedName>
    <definedName name="_xlnm.Print_Area" localSheetId="1">'Val. Imp. Corrupcion'!$A$1:$K$31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9" l="1"/>
  <c r="AA22" i="9"/>
  <c r="Y22" i="9"/>
  <c r="W22" i="9"/>
  <c r="U22" i="9"/>
  <c r="S22" i="9"/>
  <c r="AD22" i="9" s="1"/>
  <c r="O22" i="9"/>
  <c r="J22" i="9"/>
  <c r="O13" i="9"/>
  <c r="O12" i="9"/>
  <c r="S27" i="9"/>
  <c r="AD27" i="9" s="1"/>
  <c r="S23" i="9"/>
  <c r="AD23" i="9" s="1"/>
  <c r="S18" i="9"/>
  <c r="AD18" i="9" s="1"/>
  <c r="S12" i="9"/>
  <c r="AC12" i="9" s="1"/>
  <c r="S13" i="9"/>
  <c r="AC13" i="9" s="1"/>
  <c r="AE13" i="9" s="1"/>
  <c r="S14" i="9"/>
  <c r="AC14" i="9" s="1"/>
  <c r="O32" i="9"/>
  <c r="Q32" i="9" s="1"/>
  <c r="AA14" i="9"/>
  <c r="Y14" i="9"/>
  <c r="W14" i="9"/>
  <c r="U14" i="9"/>
  <c r="O14" i="9"/>
  <c r="U13" i="9"/>
  <c r="W13" i="9"/>
  <c r="Y13" i="9"/>
  <c r="AA13" i="9"/>
  <c r="O27" i="9"/>
  <c r="O23" i="9"/>
  <c r="O18" i="9"/>
  <c r="F10" i="10"/>
  <c r="F9" i="10"/>
  <c r="F8" i="10"/>
  <c r="F7" i="10"/>
  <c r="F6" i="10"/>
  <c r="F5" i="10"/>
  <c r="F4" i="10"/>
  <c r="F3" i="10"/>
  <c r="AB22" i="9" l="1"/>
  <c r="AC22" i="9" s="1"/>
  <c r="AE22" i="9" s="1"/>
  <c r="AC18" i="9"/>
  <c r="AC27" i="9"/>
  <c r="AD12" i="9"/>
  <c r="AB14" i="9"/>
  <c r="AB13" i="9"/>
  <c r="O31" i="9"/>
  <c r="Q31" i="9" s="1"/>
  <c r="AE14" i="9" l="1"/>
  <c r="AA27" i="9" l="1"/>
  <c r="Y27" i="9"/>
  <c r="W27" i="9"/>
  <c r="U27" i="9"/>
  <c r="AA23" i="9"/>
  <c r="Y23" i="9"/>
  <c r="W23" i="9"/>
  <c r="U23" i="9"/>
  <c r="AA18" i="9"/>
  <c r="Y18" i="9"/>
  <c r="W18" i="9"/>
  <c r="U18" i="9"/>
  <c r="AE12" i="9"/>
  <c r="AA12" i="9"/>
  <c r="Y12" i="9"/>
  <c r="W12" i="9"/>
  <c r="U12" i="9"/>
  <c r="AA11" i="9"/>
  <c r="Y11" i="9"/>
  <c r="W11" i="9"/>
  <c r="U11" i="9"/>
  <c r="S11" i="9"/>
  <c r="H29" i="5"/>
  <c r="O11" i="9"/>
  <c r="AC11" i="9" l="1"/>
  <c r="AB27" i="9"/>
  <c r="AB23" i="9"/>
  <c r="AB18" i="9"/>
  <c r="AE18" i="9" s="1"/>
  <c r="AB12" i="9"/>
  <c r="AB11" i="9"/>
  <c r="AD11" i="9" s="1"/>
  <c r="AC23" i="9" l="1"/>
  <c r="AE23" i="9" s="1"/>
  <c r="AE11" i="9"/>
  <c r="AE27" i="9"/>
</calcChain>
</file>

<file path=xl/sharedStrings.xml><?xml version="1.0" encoding="utf-8"?>
<sst xmlns="http://schemas.openxmlformats.org/spreadsheetml/2006/main" count="844" uniqueCount="531">
  <si>
    <t>MAPA</t>
  </si>
  <si>
    <t>Versión: 3</t>
  </si>
  <si>
    <t>Media</t>
  </si>
  <si>
    <t>Baja</t>
  </si>
  <si>
    <t>Objetivo del Proceso</t>
  </si>
  <si>
    <t>Alta</t>
  </si>
  <si>
    <t>EVALUACIÓN DEL RIESGO</t>
  </si>
  <si>
    <t>ACCIONES CORRECTIVAS</t>
  </si>
  <si>
    <t>Riesgo</t>
  </si>
  <si>
    <t>Fuente</t>
  </si>
  <si>
    <t>Causas</t>
  </si>
  <si>
    <t>Consecuencias Potenciales</t>
  </si>
  <si>
    <t>Riesgo Inherente (ZIR)</t>
  </si>
  <si>
    <t>Controles Para el Riesgo</t>
  </si>
  <si>
    <t>Prob</t>
  </si>
  <si>
    <t>Riesgo Residual (ZFR)</t>
  </si>
  <si>
    <t>Acciones en Caso de Materialización</t>
  </si>
  <si>
    <t>Indicador Relacionado</t>
  </si>
  <si>
    <t>Documentos Relacionados</t>
  </si>
  <si>
    <t>RIESGOS INSTITUCIONALES</t>
  </si>
  <si>
    <t>Zona de Riesgo Alta</t>
  </si>
  <si>
    <t>Zona de Riesgo Moderada</t>
  </si>
  <si>
    <t>Instrucciones para el Diligenciamiento</t>
  </si>
  <si>
    <t>Descriptor</t>
  </si>
  <si>
    <t>Nivel</t>
  </si>
  <si>
    <t>Descripción</t>
  </si>
  <si>
    <t>Frecuencia</t>
  </si>
  <si>
    <t>Catastrófico</t>
  </si>
  <si>
    <t>Mayor</t>
  </si>
  <si>
    <t>Moderado</t>
  </si>
  <si>
    <t>Menor</t>
  </si>
  <si>
    <t>Insignificante</t>
  </si>
  <si>
    <t>Zonas de Riesgos</t>
  </si>
  <si>
    <t>Análisis y Evaluación de los Controles</t>
  </si>
  <si>
    <t>Zona de Riesgo Extrema</t>
  </si>
  <si>
    <t>No.</t>
  </si>
  <si>
    <t>Zona de Riesgo Baja</t>
  </si>
  <si>
    <t>Total</t>
  </si>
  <si>
    <t>Rangos de Calificación de los Controles</t>
  </si>
  <si>
    <t>CONTROL DE CAMBIOS</t>
  </si>
  <si>
    <t>Versión</t>
  </si>
  <si>
    <t>Fecha</t>
  </si>
  <si>
    <t>Descripción del Cambio</t>
  </si>
  <si>
    <t>Creación del Documento</t>
  </si>
  <si>
    <t>1.  Se complementaron los controles existentes del riesgo operativo inadecuada representación judicial.
2. Se elimino el riesgo operativo tramitación indebida de conciliaciones.
3. se complementaron los controles existentes de los riesgos operativos seguimiento inoportuno de los procesos judiciales y perdida de información registrada en los expedientes</t>
  </si>
  <si>
    <t>1. Se ajusta a la nueva metodologia para la administración de riesgos
2. Se incluye el riesgo "Suspensión del certificado de calidad", y "No realizar mejora continua en los procesos para evitar la materialización de riesgos"</t>
  </si>
  <si>
    <t>MAPA DE RIESGO INSTITUCIONAL Y DE CORRUPCIÓN - PROCESO: GESTIÓN DEL MEJORAMIENTO</t>
  </si>
  <si>
    <r>
      <rPr>
        <b/>
        <sz val="12"/>
        <rFont val="Arial"/>
        <family val="2"/>
      </rPr>
      <t xml:space="preserve">Código: </t>
    </r>
    <r>
      <rPr>
        <sz val="12"/>
        <rFont val="Arial"/>
        <family val="2"/>
      </rPr>
      <t>GM-MP-01</t>
    </r>
  </si>
  <si>
    <t>ANÁLISIS DE RIESGO INHERENTE</t>
  </si>
  <si>
    <t>EVALUACIÓN DEL RIESGO RESIDUAL</t>
  </si>
  <si>
    <t>ARTICULACIÓN CON EL SISTEMA DE GESTIÓN</t>
  </si>
  <si>
    <t>Imp.</t>
  </si>
  <si>
    <t>Prob.</t>
  </si>
  <si>
    <t>TIPO</t>
  </si>
  <si>
    <t>PUNTAJE</t>
  </si>
  <si>
    <t>IMPLEMENTACIÓN</t>
  </si>
  <si>
    <t>DOCUMENTACIÓN</t>
  </si>
  <si>
    <t>FRECUENCIA</t>
  </si>
  <si>
    <t>EVIDENCIA</t>
  </si>
  <si>
    <t>Preventivo</t>
  </si>
  <si>
    <t>Autómatico</t>
  </si>
  <si>
    <t>Documentado</t>
  </si>
  <si>
    <t>Continua</t>
  </si>
  <si>
    <t>Con registro</t>
  </si>
  <si>
    <t xml:space="preserve">RIESGOS DE CORRUPCIÓN </t>
  </si>
  <si>
    <t xml:space="preserve">RIESGOS FISCALES </t>
  </si>
  <si>
    <t>RIESGOS DE SEGURIDAD DE LA INFORMACIÓN</t>
  </si>
  <si>
    <t>IDENTIFICACIÓN DE RIESGOS PARA LA SEGURIDAD DE LA INFORMACIÓN</t>
  </si>
  <si>
    <t>Activo</t>
  </si>
  <si>
    <t>PÉRDIDA DE LA INTEGRIDAD</t>
  </si>
  <si>
    <t>PÉRDIDA DE LA DISPONIBILIDAD</t>
  </si>
  <si>
    <t>PÉRDIDA DE LA CONFIDENCIALIDAD</t>
  </si>
  <si>
    <t>OPORTUNIDADES DEL PROCESO</t>
  </si>
  <si>
    <t>IDENTIFICACIÓN DE OPORTUNIDADES DEL PROCESO</t>
  </si>
  <si>
    <t>VALORACIÓN DE LA OPORTUNIDAD</t>
  </si>
  <si>
    <t>GESTIÓN DE LAS OPORTUNIDADES</t>
  </si>
  <si>
    <t xml:space="preserve">Oportunidad  </t>
  </si>
  <si>
    <t>Origen</t>
  </si>
  <si>
    <t>Posibles Efectos</t>
  </si>
  <si>
    <t>Factibilidad</t>
  </si>
  <si>
    <t>Nivel de oportunidad</t>
  </si>
  <si>
    <t>Nivel de priorización</t>
  </si>
  <si>
    <t>Actividades para implementación de la oportunidad</t>
  </si>
  <si>
    <t>Productos entregables</t>
  </si>
  <si>
    <t>Se establece la estructura para el mapa de riesgos en la cual se incluye una pestaña para registrar el control de las actualizaciones de los riesgos y los controles correspondientes.</t>
  </si>
  <si>
    <t>VALORACIÓN DEL IMPACTO DEL RIESGO DE CORRUPCIÓN</t>
  </si>
  <si>
    <t>PREGUNTA
SI EL RIESGO DE CORRUPCIÓN  SE MATERIALIZA PODRÍA …</t>
  </si>
  <si>
    <t>RESPUESTA</t>
  </si>
  <si>
    <t>SI</t>
  </si>
  <si>
    <t>NO</t>
  </si>
  <si>
    <t>¿Afectar al grupo de funcionarios del proceso?</t>
  </si>
  <si>
    <t>¿Afectar al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</si>
  <si>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</si>
  <si>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</si>
  <si>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</si>
  <si>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</si>
  <si>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</si>
  <si>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</si>
  <si>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Físcalia y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</si>
  <si>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</si>
  <si>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</si>
  <si>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</si>
  <si>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</si>
  <si>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</si>
  <si>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</si>
  <si>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</si>
  <si>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</si>
  <si>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un daño ambiental?</t>
  </si>
  <si>
    <t>Responder afirmativamente de UNA a CINCO preguntas genera un impacto moderado
Responder afirmativamente de SEIS a ONCE preguntas genera un impacto mayor
Responder afirmativamente de DOCE a DIECINUEVE preguntas genera un impacto catastrófico</t>
  </si>
  <si>
    <t>IMPACTO</t>
  </si>
  <si>
    <t>Fiscales</t>
  </si>
  <si>
    <t>Institucionales</t>
  </si>
  <si>
    <t>Seguridad de la información</t>
  </si>
  <si>
    <t>Muy alta</t>
  </si>
  <si>
    <t>- Incumplimiento de las metas y objetivos institucionales.
- Se generan sanciones administrativas y económicas para la entidad.
- Imagen institucional afectada en el orden nacional.</t>
  </si>
  <si>
    <t>El impacto es catastrófico y puede tener consecuencias irreparables o perdida total, incumplimiento de términos legales y afectación de la imagen de la entidad a nivel nacional, con efecto publicitario sostenido a nivel país.</t>
  </si>
  <si>
    <t>Mayor a 100 SMLMV</t>
  </si>
  <si>
    <t>- Incumplimiento en las metas y objetivos institucionales sin generar sanciones administrativas o económicas para la entidad
- Presentación de reclamaciones o quejas por parte de usuarios ante entes de control.
- Investigaciones por parte de los entes de control.
- Imagen institucional afectada a nivel regional.</t>
  </si>
  <si>
    <t>El impacto es grave y tiene consecuencias significativas o prolongadas que impiden el cumplimiento de terminos legales, y el riesgo afecta la imagen de la entidad con efecto publicitario sostenido a nivel departamental o municipal.</t>
  </si>
  <si>
    <t>Entre 10 y 100 SMLMV</t>
  </si>
  <si>
    <t>- Incumplimiento de un procedimiento o estándar propio del proceso generando interrupciones en las operaciones.
- Presentación de reclamaciones o quejas por parte de usuarios ante la corporación.
- Investigaciones por parte de los entes de control.
- Afectación de la imagen institucional a nivel local.</t>
  </si>
  <si>
    <t>El impacto afecta la funcionalidad o la disponibilidad del activo, y el riesgo afecta la imagen de la entidad con algunos usuarios o partes interesadas de relevancia frente al logro de los objetivos.</t>
  </si>
  <si>
    <t>Entre 5 y 100 SMLMV</t>
  </si>
  <si>
    <t>- Incumplimiento de un procedimiento o estándar propio del proceso sin presentar interrupción de sus operaciones.
- No se generan sanciones económicas o administrativas para la entidad.
- No se afecta la imagen institucional</t>
  </si>
  <si>
    <t>El impacto tiene ciertas consecuencias, pero no es crítico y no afecta el cumplimiento de los términos legales, y el riesgo afecta la imagen de la Corporación internamente, de conocimiento general a nivel interno, de la alta dirección, del Consejo Directivo y/o de proveedores.</t>
  </si>
  <si>
    <t>Entre 1 y 5 SMLMV</t>
  </si>
  <si>
    <t>Muy baja</t>
  </si>
  <si>
    <t>- Incumplimiento parcial de un procedimiento o estándar propio del proceso sin presentar interrupción de sus operaciones.
- No se generan sanciones económicas o administrativas para la entidad.
- No se afecta la imagen institucional</t>
  </si>
  <si>
    <t>El impacto es mínimo y no afecta significativamente la funcionalidad del activo, y el riesgo afecta la imagen y/o las labores de algún área de la Corporación.</t>
  </si>
  <si>
    <t>Afectación menor a 1 SMLMV</t>
  </si>
  <si>
    <t>Criterios para la Evaluación de controles</t>
  </si>
  <si>
    <t>Clases</t>
  </si>
  <si>
    <t>Puntuación</t>
  </si>
  <si>
    <t>Cuadrantes a disminuir en probabilidad</t>
  </si>
  <si>
    <t xml:space="preserve"> Entre 0-65</t>
  </si>
  <si>
    <t>Detectivo</t>
  </si>
  <si>
    <t xml:space="preserve"> Entre 66-85</t>
  </si>
  <si>
    <t>Entre 86-100</t>
  </si>
  <si>
    <t>Manual</t>
  </si>
  <si>
    <t>Sin documentar</t>
  </si>
  <si>
    <t>Aleatoria</t>
  </si>
  <si>
    <t>Sin registro</t>
  </si>
  <si>
    <t>PUNTAJE MÁXIMO POSIBLE</t>
  </si>
  <si>
    <t>VALORACIÓN DE LAS OPORTUNIDADES</t>
  </si>
  <si>
    <t>FACTIBILIDAD</t>
  </si>
  <si>
    <t>NIVEL</t>
  </si>
  <si>
    <t>DECRIPCIÓN</t>
  </si>
  <si>
    <t>DESCRIPCIÓN</t>
  </si>
  <si>
    <t>ELEVADA</t>
  </si>
  <si>
    <t>La implementación de la oportunidad es altmente factible por su pertinencia, disponibilidad de recursos y aceptabilidad</t>
  </si>
  <si>
    <t>ALTO</t>
  </si>
  <si>
    <t>Impacto relevante para la estrategia de la organización y resultados previstos del sistema de gestión integral. Introduce mejoras muy significativas</t>
  </si>
  <si>
    <t>Alto</t>
  </si>
  <si>
    <t>MODERADA</t>
  </si>
  <si>
    <t>La implementación de la oportunidad es factible, si bien presenta algunas dificultades por la disponibilidad de recursos y/o aceptabilidad</t>
  </si>
  <si>
    <t>MODERADO</t>
  </si>
  <si>
    <t>Impacto moderado para la estrategia de la organización y resultados previstos del sistema de gestión integral. Introduce algunas mejoras relevantes</t>
  </si>
  <si>
    <t>BAJA</t>
  </si>
  <si>
    <t>La implementación de la oportunidad es poco factible con dificultades para llevarla a cabo</t>
  </si>
  <si>
    <t>BAJO</t>
  </si>
  <si>
    <t>Impacto bajo para la estrategia de la organización y resultados previstos del sistema de gestión integral. No instroduce mejoras importantes</t>
  </si>
  <si>
    <t>Oportunidad con priorización alta</t>
  </si>
  <si>
    <t>Oportunidad con priorización media</t>
  </si>
  <si>
    <t>Oportunidad con priorización baja</t>
  </si>
  <si>
    <t xml:space="preserve">CONTROL DE ACTUALIZACIÓN </t>
  </si>
  <si>
    <t>FECHA DE REVISIÓN</t>
  </si>
  <si>
    <t>OBSERVACIONES DE REVISIÓN / ACTUALIZACIÓN</t>
  </si>
  <si>
    <t>FUNCIONARIO QUE REALIZÓ LA REVISIÓN / ACTUALIZACIÓN</t>
  </si>
  <si>
    <t>Proceso</t>
  </si>
  <si>
    <t xml:space="preserve">1. Se realizaron ajustes a los riesgos.
2. Se incluyó el nuevo objetivo de la línea estratégica que aplica al proceso de acuerdo al nuevo Plan de Acción Institucional PAI 2020-2023.
3. Adicionalmente, se incluyó el nuevo logo del SGI. </t>
  </si>
  <si>
    <t>1. Se eliminó el contexto externo, interno y del proceso.
2. Se eliminaron los objetivos estratégicos.
3. Se eliminó el objetivo de calidad.</t>
  </si>
  <si>
    <t>Proceso
Grupo SGI</t>
  </si>
  <si>
    <t>Se ajusta la denominación de riesgos y controles en cuanto a la denominación del Sistema de Gestión Integral, anteriormente relacionado como sistema de gestión de calidad.
Se realizó revisión de la valoración asignada de acuerdo a la operación del SGI durante lo corrido en la última vigencia</t>
  </si>
  <si>
    <t>Juan Camilo Calderón</t>
  </si>
  <si>
    <t>Cumplimiento de las normas y obligaciones ante autoridades</t>
  </si>
  <si>
    <t>Cumplimiento de obligaciones</t>
  </si>
  <si>
    <t>Pago de intereses moratorios</t>
  </si>
  <si>
    <t>Mayor valor pagado por concepto de impuestos</t>
  </si>
  <si>
    <t>Operaciones, actas o actos en los que se reconocen saldos a favor de la entidad</t>
  </si>
  <si>
    <t>Saldos o recursos a favor no cobrados</t>
  </si>
  <si>
    <t>Custodia de los bienes muebles de la entidad</t>
  </si>
  <si>
    <t>Pérdida, extravío, hurto, robo o declaratoria de bienes faltantes pertenecientes a la entidad</t>
  </si>
  <si>
    <t>Custodia de los bienes inmuebles de la entidad</t>
  </si>
  <si>
    <t>Suscripción de contratos cuyo objeto es o incluye la representación judicial o extrajudicial de la Entidad</t>
  </si>
  <si>
    <t>Valor pagado por concepto de honorarios de apoderado cuando ocurre vencimiento de términos en los procesos judiciales o cualquier otra omisión del apoderado</t>
  </si>
  <si>
    <t>Pago de sentencias y conciliaciones</t>
  </si>
  <si>
    <t>Informe que acredite o anuncie la existencia de perjuicios generados a la Entidad</t>
  </si>
  <si>
    <t>Omisión en la obligación de impulsar acción judicial para cobrar clausula penal o perjuicios</t>
  </si>
  <si>
    <t>Contratación de bienes o servicios</t>
  </si>
  <si>
    <t>Contratación de bienes y servicios no relacionados con las funciones de la entidad y que no generan utilidad</t>
  </si>
  <si>
    <t>Compra o inversión en bienes innecesarios o suntuosos</t>
  </si>
  <si>
    <t>Estudios y diseñados recibidos y pagados y que no cumplen condiciones de calidad</t>
  </si>
  <si>
    <t>Suscripción de contratos de estudios y diseños</t>
  </si>
  <si>
    <t>Estudios y diseños con amparo de calidad vencido al momento de contratar la obra y/o l momento de la ocurrencia</t>
  </si>
  <si>
    <t>Suscripción de contratos</t>
  </si>
  <si>
    <t>Sobrecostos en precios contractuales</t>
  </si>
  <si>
    <t>Pagos efectuados a causa de riesgos previsibles que debieron asignarse al contratista en la matriz de riesgo previsibles que no le asignaron</t>
  </si>
  <si>
    <t>No incluir en el contrato de seguros -amparo de bienes de la Entidad- todos los bienes muebles e inmuebles de la entidad</t>
  </si>
  <si>
    <t>No exigir garantía única de cumplimiento contractual</t>
  </si>
  <si>
    <t>Pagos efectuados a contratistas</t>
  </si>
  <si>
    <t>Constancias de recibo a satisfacción de bienes, servicios u obras, firmadas por supervisor o interventor</t>
  </si>
  <si>
    <t>Modificaciones contractuales firmadas</t>
  </si>
  <si>
    <t>Giros efectuados por concepto de anticipo contractual</t>
  </si>
  <si>
    <t>Mal Manejo o fallas en la legalización de anticipos, no amortización del anticipo</t>
  </si>
  <si>
    <t>Rendimientos financieros de recursos de anticipo o de cualquier recurso público no devueltos al tesoro público</t>
  </si>
  <si>
    <t>Reconocimiento y pago de desequilibrio contractual por causa imputable a la Entidad</t>
  </si>
  <si>
    <t>Firma de actas contractuales de recibo parcial o final</t>
  </si>
  <si>
    <t>Mayores cantidades reconocidas y pagadas con valores unitarios superiores al pactado en el contrato</t>
  </si>
  <si>
    <t>Actos administrativos sancionatorios contractuales emitidos y ejecutoriados</t>
  </si>
  <si>
    <t>Cuantificación errada de multa o clausula penal</t>
  </si>
  <si>
    <t>Colapso o fallas en la estabilidad de la obra</t>
  </si>
  <si>
    <t>Pagos finales efectuados o contratistas</t>
  </si>
  <si>
    <t>Actas de recibo final a satisfacción firmadas</t>
  </si>
  <si>
    <t>Contratos finalizados</t>
  </si>
  <si>
    <t>Pago efectuados a contratistas</t>
  </si>
  <si>
    <t>Pagos por concepto de comisión a éxito</t>
  </si>
  <si>
    <t>Pago de comisiones a éxito sin debida justificación</t>
  </si>
  <si>
    <t>Actas de liquidación suscritas</t>
  </si>
  <si>
    <t>Suscripción de acta de liquidación con imprecisiones de fondo</t>
  </si>
  <si>
    <t>Suscripción de acta de liquidación sin relacionar la sanciones impuestas a los contratistas</t>
  </si>
  <si>
    <t>Contratos finalizados en los que se contempla o requería liquidación</t>
  </si>
  <si>
    <t>Pérdida de competencia para liquidar por vencimiento de plazo legal, con saldos a favor de la entidad</t>
  </si>
  <si>
    <t>Bienes u obras recibidas a satisfacción</t>
  </si>
  <si>
    <t>Reintegro de saldos a favor de la entidad o pagos por parte de deudores</t>
  </si>
  <si>
    <t>Reintegro de saldos a favor de la Entidad sin indexación (reintegro sin actualización del dinero en el tiempo)</t>
  </si>
  <si>
    <t>Predios adquiridos</t>
  </si>
  <si>
    <t>Adquisición de predios sin las especificaciones técnicas requeridas</t>
  </si>
  <si>
    <t>Bases de datos con falencias de información que genera pagos de subsidios u otros beneficios sin el cumplimiento de requisitos y condiciones</t>
  </si>
  <si>
    <t>Pago de subsidio u otros beneficios a personas fallecidas</t>
  </si>
  <si>
    <t>Pago de subsidios u otros beneficios a personas que no tienen derecho a los mismos a la luz de los requisitos de la ley</t>
  </si>
  <si>
    <t>Pago de subsidios por encima del beneficio otorgado</t>
  </si>
  <si>
    <t>Deudas a favor de la entidad</t>
  </si>
  <si>
    <t>Vencimiento de plazos para la labor de cobro directo (persuasivo o coactivo) o judicial</t>
  </si>
  <si>
    <t>ACTIVIDAD DE LA GESTIÓN DE COBRO</t>
  </si>
  <si>
    <t>ACTIVIDAD DE MANEJO DE BASES DE DATOS Y SISTEMAS DE INFORMACIÓN</t>
  </si>
  <si>
    <t>GESTIÓN PREDIAL Y REGISTRO INMOBILIARIO</t>
  </si>
  <si>
    <t>ACTIVIDAD ADMINISTRATIVA, CONTABLE Y FINANCIERA</t>
  </si>
  <si>
    <t>DEFENSA JUDICIAL</t>
  </si>
  <si>
    <t>ETAPA PRECONTRACTUAL</t>
  </si>
  <si>
    <t>ETAPA CONTRACTUAL</t>
  </si>
  <si>
    <t>Pagar bienes, servicios u obras a par de no cumplir las condiciones de calidad</t>
  </si>
  <si>
    <t>Bienes, servicios u obras inconclusos, no funcionales y/o que no brindan utilidad o beneficio</t>
  </si>
  <si>
    <t>Modificaciones contractuales cuyas causas son imputables al contratista total o parcialmente y cuyos costos colaterales asume la entidad contratante</t>
  </si>
  <si>
    <t>Reconocimiento y pago de desequilibrio contractual</t>
  </si>
  <si>
    <t>Errores o imprecisiones en las actas de recibo parcial o final</t>
  </si>
  <si>
    <t>Firmas de adiciones de ítems, actividades o productos inicialmente previsto ( contratos adicionales)</t>
  </si>
  <si>
    <t>Adición de ítem, actividad o producto no previsto sin estudio de mercado y/o con sobrecosto</t>
  </si>
  <si>
    <t>Firmas de adiciones de ítems, actividades o productos inicialmente previsto (adiciones)</t>
  </si>
  <si>
    <t>Obras recibidas a satisfacción</t>
  </si>
  <si>
    <t>Ejecución de un alcance inferior al contratado o pago total del contrato</t>
  </si>
  <si>
    <t>Disfuncionalidad de lo ejecutado</t>
  </si>
  <si>
    <t>Bienes, servicios u obras inconclusos, disfuncionales y/o que no brindan utilidad o beneficio</t>
  </si>
  <si>
    <t>Inadecuada deducción de impuestos tasas o contribuciones al contratista</t>
  </si>
  <si>
    <t>Liquidación de mutuo acuerdo con recibo a satisfacción, habiendo imprecisiones o falsedades</t>
  </si>
  <si>
    <t>Deterioro del bien u obra por indebido mantenimiento</t>
  </si>
  <si>
    <t>Suscripción de acta de recibo final con imprecisiones de fondo</t>
  </si>
  <si>
    <t>Pérdida de tenencia de bienes de la entidad</t>
  </si>
  <si>
    <t>Perdida de la tenencia de bienes inmuebles de la entidad</t>
  </si>
  <si>
    <t>Pago de subsidios, transferencias o beneficios a particulares</t>
  </si>
  <si>
    <t>Pago de multas, clausulas penales o cualquier tipo de sanción</t>
  </si>
  <si>
    <t>Desplazamientos de los funcionarios y de los contratistas a lugares diferentes al domicilio de la entidad</t>
  </si>
  <si>
    <t>Pago de viáticos, honorarios o gastos de desplazamiento sin justificación o por encima de los valores establecidos normativamente</t>
  </si>
  <si>
    <t>Liquidación de impuestos</t>
  </si>
  <si>
    <t>Avalúos a bienes inmuebles de la entidad</t>
  </si>
  <si>
    <t>Error en los avalúos, afectando el valor de venta y/o negociación de un bien público</t>
  </si>
  <si>
    <t>Daño en bienes inmuebles de propiedad de la entidad</t>
  </si>
  <si>
    <t>Intereses moratorios por pago tardío de sentencias y conciliaciones</t>
  </si>
  <si>
    <t>Instrucción del Comité de Conciliación para iniciar acción de repetición</t>
  </si>
  <si>
    <t>Caducidad de la acción de repetición o falencias en el ejercicio de esta acción, generando la imposibilidad de recuperar los recursos pagados por el Estado</t>
  </si>
  <si>
    <t>Contratación de estudios y diseños</t>
  </si>
  <si>
    <t>Exigir garantía única de cumplimiento contractual con cubrimiento inferior al exigido de la Ley</t>
  </si>
  <si>
    <t>Suscripción de contratos respecto de los cuales la ley establece un cubrimiento mínimo en los amparos de la garantía única de cumplimiento</t>
  </si>
  <si>
    <t>Exigir garantía única de cumplimiento contractual con un cubrimiento inferior al exigido por la ley</t>
  </si>
  <si>
    <t>PUNTO DE RIESGO FISCAL</t>
  </si>
  <si>
    <t>ACTIVIDAD EN LA QUE POTENCIALMENTE SE ORIGINA EL RIESGO FISCAL</t>
  </si>
  <si>
    <t>LISTADO ENUNCIATIVO DE PUNTOS DE RIESGO FISCAL Y CAUSAS INMEDIATAS</t>
  </si>
  <si>
    <t>IDENTIFICACIÓN DE RIESGOS FISCALES</t>
  </si>
  <si>
    <t>Punto de riesgo fiscal</t>
  </si>
  <si>
    <r>
      <rPr>
        <b/>
        <sz val="10"/>
        <rFont val="Arial"/>
        <family val="2"/>
      </rPr>
      <t>Fuente</t>
    </r>
    <r>
      <rPr>
        <sz val="10"/>
        <rFont val="Arial"/>
        <family val="2"/>
      </rPr>
      <t xml:space="preserve">: </t>
    </r>
    <r>
      <rPr>
        <i/>
        <sz val="10"/>
        <rFont val="Arial"/>
        <family val="2"/>
      </rPr>
      <t>Anexo 1. Identificación y valoración de riesgos fiscales y diseño de controles para su prevención y mitigación</t>
    </r>
    <r>
      <rPr>
        <sz val="10"/>
        <rFont val="Arial"/>
        <family val="2"/>
      </rPr>
      <t xml:space="preserve"> de la
Guía para la administración del riesgo y el diseño de controles en entidades públicas, 2022</t>
    </r>
  </si>
  <si>
    <t>CIRCUNSTANCIA INMEDIATA</t>
  </si>
  <si>
    <t>Circunstancias inmediatas</t>
  </si>
  <si>
    <t>Actividad en la que potencialmente se origina el riesgo fiscal</t>
  </si>
  <si>
    <t>PROBABILIDAD</t>
  </si>
  <si>
    <t>ETAPA POSTCONTRACTUAL</t>
  </si>
  <si>
    <t>ACTIVIDAD_ADMINISTRATIVA_CONTABLE_FINANCIERA</t>
  </si>
  <si>
    <t>DEFENSA_JUDICIAL</t>
  </si>
  <si>
    <t>ETAPA_PRECONTRACTUAL</t>
  </si>
  <si>
    <t>ETAPA_CONTRACTUAL</t>
  </si>
  <si>
    <t>ETAPA_POSTCONTRACTUAL</t>
  </si>
  <si>
    <t>GESTIÓN_PREDIAL_REGISTRO_INMOBILIARIO</t>
  </si>
  <si>
    <t>ACTIVIDAD_DE_LA_GESTIÓN_COBRO</t>
  </si>
  <si>
    <t>ACTIVIDAD_MANEJO_BASES_DE_DATOS_SISTEMAS_INFORMACIÓN</t>
  </si>
  <si>
    <t>Suscripción de contratos 1</t>
  </si>
  <si>
    <t>Suscripción de contratos 2</t>
  </si>
  <si>
    <t>Suscripción de contratos 3</t>
  </si>
  <si>
    <t>Suscripción de contratos 4</t>
  </si>
  <si>
    <t>Contratación de bienes o servicios 1</t>
  </si>
  <si>
    <t>Pago de subsidios, transferencias o beneficios a particulares 2</t>
  </si>
  <si>
    <t>Pago de subsidios, transferencias o beneficios a particulares 3</t>
  </si>
  <si>
    <t>Giros efectuados por concepto de anticipo contractual 1</t>
  </si>
  <si>
    <t>Actas de liquidación suscritas 1</t>
  </si>
  <si>
    <t>Pago de subsidios, transferencias o beneficios a particulares 1</t>
  </si>
  <si>
    <t>IDENTIFICACIÓN DE RIESGOS INSTITUCIONALES</t>
  </si>
  <si>
    <t>IDENTIFICACIÓN DE RIESGOS DE CORRUPCIÓN</t>
  </si>
  <si>
    <r>
      <rPr>
        <b/>
        <sz val="10"/>
        <rFont val="Arial"/>
        <family val="2"/>
      </rPr>
      <t>Fuente</t>
    </r>
    <r>
      <rPr>
        <sz val="10"/>
        <rFont val="Arial"/>
        <family val="2"/>
      </rPr>
      <t>: Secretaría de Transparencía de la Presidencia de la República</t>
    </r>
  </si>
  <si>
    <t>El evento ocurrió una (1) vez en los últimos dos (2) años</t>
  </si>
  <si>
    <t>El evento ha ocurrido mas de dos (2) veces al año</t>
  </si>
  <si>
    <t>El evento ocurrió una (1) vez en el último año</t>
  </si>
  <si>
    <t>El evento ocurrió una (1) vez en los últimos 5 años</t>
  </si>
  <si>
    <t>El evento no se ha presentado en los últimos cinco (5) años</t>
  </si>
  <si>
    <t>Se espera que el evento ocurra en la mayoría de las circunstancias. Probabilidad del 90%</t>
  </si>
  <si>
    <t>Es viable que el evento ocurra en la mayoría de las circunstancias. Probabilidad del 80%</t>
  </si>
  <si>
    <t>El evento podrá ocurrir en algún momento. Probabilidad del 60%</t>
  </si>
  <si>
    <t>El evento puede ocurrir en algún momento. Probabilidad del 40%</t>
  </si>
  <si>
    <t>El evento puede ocurrir solo en circunstancias excepcionales
(poco comunes o anormales). Probabilidad del 20%</t>
  </si>
  <si>
    <t>vulnerabilidad</t>
  </si>
  <si>
    <t>Amenaza</t>
  </si>
  <si>
    <t>N.A.</t>
  </si>
  <si>
    <t>RESPONSABLE</t>
  </si>
  <si>
    <t>Controles para el Riesgo</t>
  </si>
  <si>
    <t>¿Genera pérdida de recursos económicos?</t>
  </si>
  <si>
    <t>Investigaciones y sanciones pertinentes al riesgo fiscal asociado</t>
  </si>
  <si>
    <t>Informe de Ejecución de Actividades del Contrato.
Recibo a satisfacción.</t>
  </si>
  <si>
    <t>Fecha: 07/05/2024</t>
  </si>
  <si>
    <r>
      <rPr>
        <b/>
        <sz val="12"/>
        <rFont val="Arial"/>
        <family val="2"/>
      </rPr>
      <t xml:space="preserve">Fecha:  </t>
    </r>
    <r>
      <rPr>
        <sz val="12"/>
        <rFont val="Arial"/>
        <family val="2"/>
      </rPr>
      <t>07/05/2024</t>
    </r>
  </si>
  <si>
    <t>Fecha:  07/05/2023</t>
  </si>
  <si>
    <t>Correctivo</t>
  </si>
  <si>
    <t>Mixto</t>
  </si>
  <si>
    <t>AMENAZAS</t>
  </si>
  <si>
    <t>ORIGEN</t>
  </si>
  <si>
    <t>Daños físicos</t>
  </si>
  <si>
    <t>Fuego</t>
  </si>
  <si>
    <t>A, D, E</t>
  </si>
  <si>
    <t>Daños por el agua</t>
  </si>
  <si>
    <t>Contaminación</t>
  </si>
  <si>
    <t>Accidente grave</t>
  </si>
  <si>
    <t>Destrucción de equipos o medios</t>
  </si>
  <si>
    <t>Polvo, corrosión, congelación</t>
  </si>
  <si>
    <t>Eventos naturales</t>
  </si>
  <si>
    <t>Fenómeno climático</t>
  </si>
  <si>
    <t>E</t>
  </si>
  <si>
    <t>Fenómeno sísmico</t>
  </si>
  <si>
    <t>Fenómeno volcánico</t>
  </si>
  <si>
    <t>Fenómeno meteorológico</t>
  </si>
  <si>
    <t>Inundación</t>
  </si>
  <si>
    <t>Pérdida de servicios esenciales</t>
  </si>
  <si>
    <t>Fallo del sistema de aire acondicionado</t>
  </si>
  <si>
    <t>A, D</t>
  </si>
  <si>
    <t>Pérdida del suministro de energía</t>
  </si>
  <si>
    <t>Fallo del equipo de telecomunicaciones</t>
  </si>
  <si>
    <t>Perturbación por radiación</t>
  </si>
  <si>
    <t>Radiación electromagnética</t>
  </si>
  <si>
    <t>Radiación térmica</t>
  </si>
  <si>
    <t>Pulsos electromagnéticos</t>
  </si>
  <si>
    <t>Compromiso de la información</t>
  </si>
  <si>
    <t>Interceptación de señales de interferencia comprometedoras</t>
  </si>
  <si>
    <t>D</t>
  </si>
  <si>
    <t>Espionaje remoto</t>
  </si>
  <si>
    <t>Intercepción furtiva</t>
  </si>
  <si>
    <t>Hurto de medios de comunicación o documentos</t>
  </si>
  <si>
    <t>Hurto de equipo</t>
  </si>
  <si>
    <t>Recuperación de medios reciclados o desechados</t>
  </si>
  <si>
    <t>Divulgación</t>
  </si>
  <si>
    <t>Datos de fuentes no fiables</t>
  </si>
  <si>
    <t>Manipulación del hardware</t>
  </si>
  <si>
    <t>Manipulación del software</t>
  </si>
  <si>
    <t>Detección de posición</t>
  </si>
  <si>
    <t>Fallas técnicas</t>
  </si>
  <si>
    <t>Fallo del equipo</t>
  </si>
  <si>
    <t>A</t>
  </si>
  <si>
    <t>Saturación del sistema de información</t>
  </si>
  <si>
    <t>Mal funcionamiento del software</t>
  </si>
  <si>
    <t>Incumplimiento en el mantenimiento de los sistemas de información</t>
  </si>
  <si>
    <t>Acciones no autorizadas</t>
  </si>
  <si>
    <t>Uso no autorizado del equipo</t>
  </si>
  <si>
    <t>Copia fraudulenta de programas informáticos</t>
  </si>
  <si>
    <t>Uso de programas informáticos o copiados</t>
  </si>
  <si>
    <t>Corrupción de datos</t>
  </si>
  <si>
    <t>Procesamiento ilegal de datos</t>
  </si>
  <si>
    <t>Compromiso de funciones</t>
  </si>
  <si>
    <t>Error en el uso</t>
  </si>
  <si>
    <t>Abuso de derechos</t>
  </si>
  <si>
    <t>Falsificación de derechos</t>
  </si>
  <si>
    <t>Negación de acciones</t>
  </si>
  <si>
    <t>Valoración de la disponibilidad de personal</t>
  </si>
  <si>
    <t>Humano</t>
  </si>
  <si>
    <t>Piratería informática</t>
  </si>
  <si>
    <t>Crímenes de la computación (destrucción o divulgación ilegal de información)</t>
  </si>
  <si>
    <r>
      <t xml:space="preserve">Terrorismo (Ataques </t>
    </r>
    <r>
      <rPr>
        <i/>
        <sz val="12"/>
        <rFont val="Arial"/>
        <family val="2"/>
      </rPr>
      <t>DDoS</t>
    </r>
    <r>
      <rPr>
        <sz val="12"/>
        <rFont val="Arial"/>
        <family val="2"/>
      </rPr>
      <t>, penetración al sistema)</t>
    </r>
  </si>
  <si>
    <t>Espionaje industrial (inteligencia, empresas, gobiernos extranjeros, otros intereses)</t>
  </si>
  <si>
    <t>Intrusos (empleados con entrenamiento deficiente, descontentos, malintencionados, negligentes, deshonestos o despedidos</t>
  </si>
  <si>
    <t>Deliberadas (D), fortuito (F) o ambientales (A)
Tabla No. 6 Listado indicativo de amenazas que representa situaciones o fuentes que pueden hacer daño a los activos y materializar los riesgos. Fuente: ISO 27005:2022</t>
  </si>
  <si>
    <t>VULNERABILIDADES</t>
  </si>
  <si>
    <t>Hardware</t>
  </si>
  <si>
    <t>Mantenimiento insuficiente</t>
  </si>
  <si>
    <t>Instalación defectuosa de los medios de almacenamiento</t>
  </si>
  <si>
    <t>Falta de planes de sustitución periódica</t>
  </si>
  <si>
    <t>Susceptibilidad a la humedad, al polvo, a la suciedad</t>
  </si>
  <si>
    <t>Sensibilidad a la radiación electromagnética</t>
  </si>
  <si>
    <t>Susceptibilidad a las variaciones de temperatura</t>
  </si>
  <si>
    <t>Almacenamiento sin protección</t>
  </si>
  <si>
    <t>Falta de cuidado al desecharlos</t>
  </si>
  <si>
    <t>Copia no controlada</t>
  </si>
  <si>
    <t>Software</t>
  </si>
  <si>
    <t>No hay pruebas de software o son insuficientes</t>
  </si>
  <si>
    <t>Fallas del software conocidas</t>
  </si>
  <si>
    <r>
      <t xml:space="preserve">Sin </t>
    </r>
    <r>
      <rPr>
        <i/>
        <sz val="12"/>
        <rFont val="Arial"/>
        <family val="2"/>
      </rPr>
      <t xml:space="preserve">cierre de sesión </t>
    </r>
    <r>
      <rPr>
        <sz val="12"/>
        <rFont val="Arial"/>
        <family val="2"/>
      </rPr>
      <t>al salir de la estación de trabajo</t>
    </r>
  </si>
  <si>
    <t>Eliminación o reutilización de los medios de almacenamiento sin el borrado adecuado</t>
  </si>
  <si>
    <t>Fata de seguimiento de la auditoría</t>
  </si>
  <si>
    <t>Asignación errónea de los derechos de acceso</t>
  </si>
  <si>
    <t>Software ampliamente distribuido</t>
  </si>
  <si>
    <t>Aplicación de programas de aplicación a los datos equivocados en términos de tiempo</t>
  </si>
  <si>
    <t>Interfaz de usuario complicada</t>
  </si>
  <si>
    <t>Falta de documentación</t>
  </si>
  <si>
    <t>Configuración incorrecta de los parámetros</t>
  </si>
  <si>
    <t>Fechas incorrectas</t>
  </si>
  <si>
    <t>Falta de mecanismos de identificación y autentificación, como la autentificación del usuario</t>
  </si>
  <si>
    <t>Tablas de contraseñas desprotegidas</t>
  </si>
  <si>
    <t>Mala gestión de las contraseñas</t>
  </si>
  <si>
    <t>Servicios innecesarios habilitados</t>
  </si>
  <si>
    <t>Software inmaduro o nuevo</t>
  </si>
  <si>
    <t>Especificaciones poco claras o incompletas para los desarrolladores</t>
  </si>
  <si>
    <t>Falta de control efectivo de los cambios</t>
  </si>
  <si>
    <t>Descarga y uso incontrolado de software</t>
  </si>
  <si>
    <t>Falta de copias de seguridad</t>
  </si>
  <si>
    <t>Falta de protección física del edificio, puertas y ventanas</t>
  </si>
  <si>
    <t>Falta de producción de informes de gestión</t>
  </si>
  <si>
    <t>Red</t>
  </si>
  <si>
    <t>Falta de pruebas de envío o recepción de un mensaje</t>
  </si>
  <si>
    <t>Líneas de comunicación desprotegidas</t>
  </si>
  <si>
    <t>Tráfico sensible sin protección</t>
  </si>
  <si>
    <t>Cableado de las articulaciones es deficiente</t>
  </si>
  <si>
    <t>Un solo punto de falla</t>
  </si>
  <si>
    <t>Falta de identificación y autentificación del remitente y el receptor</t>
  </si>
  <si>
    <t>Arquitectura de red insegura</t>
  </si>
  <si>
    <t>Transferencia de contraseñas en claro</t>
  </si>
  <si>
    <t>Gestión inadecuada de la red (resistencia del enrutamiento)</t>
  </si>
  <si>
    <t>Conexiones de redes públicas desprotegidas</t>
  </si>
  <si>
    <t>Personal</t>
  </si>
  <si>
    <t>Ausencia de personal</t>
  </si>
  <si>
    <t>Procedimiento de contratación inadecuado</t>
  </si>
  <si>
    <t>Capacitación insuficiente en materia de seguridad</t>
  </si>
  <si>
    <t>Uso incorrecto de software y hardware</t>
  </si>
  <si>
    <t>Falta de conciencia de seguridad</t>
  </si>
  <si>
    <t>Fata de mecanismos de vigilancia</t>
  </si>
  <si>
    <t>Trabajo no supervisado por personal externo o de limpieza</t>
  </si>
  <si>
    <t>Falta de políticas para el uso correcto de los medios de telecomunicaciones y mensajería</t>
  </si>
  <si>
    <t>Sitio</t>
  </si>
  <si>
    <t>Uso inadecuado o descuidado del control del acceso físico a edificios o habitaciones</t>
  </si>
  <si>
    <t>Ubicación en una susceptible de inundación</t>
  </si>
  <si>
    <t>Red eléctrica inestable</t>
  </si>
  <si>
    <t>Falta de procedimiento formal para el registro y la cancelación del usuario</t>
  </si>
  <si>
    <t>Falta de un proceso formal para el análisis del derecho de acceso</t>
  </si>
  <si>
    <t>Falta o insuficiencia de disposiciones (relativas a la seguridad) en los contratos con clientes y/o terceros</t>
  </si>
  <si>
    <t>Falta de procedimiento de vigilancia de las instalaciones de procesamiento de información</t>
  </si>
  <si>
    <t>Organización</t>
  </si>
  <si>
    <t>Falta de auditorías regulares (supervisores)</t>
  </si>
  <si>
    <t>Falta de procedimientos de identificación y evaluación de riesgos</t>
  </si>
  <si>
    <t>Falta de informe de fallos registrados en los registros del administrador y el operador</t>
  </si>
  <si>
    <t>Respuesta inadecuada del servicio de mantenimiento</t>
  </si>
  <si>
    <t>Falta o insuficiencia de acuerdo de nivel del servicio</t>
  </si>
  <si>
    <t>Falta de procedimiento de control de cambios</t>
  </si>
  <si>
    <t>Falta de procedimiento formal para el control de la documentación del SGSI</t>
  </si>
  <si>
    <t>Falta de procedimiento formal para la supervisión de los registros del SGSI</t>
  </si>
  <si>
    <t>Falta de un proceso formal para la autorización de la información disponible al público</t>
  </si>
  <si>
    <t>Falta de asignación adecuada de responsabilidades en materia de la seguridad de la información</t>
  </si>
  <si>
    <t>Falta de planes de continuidad</t>
  </si>
  <si>
    <t>Falta de política de uso del correo electrónico</t>
  </si>
  <si>
    <t>Falta de procedimientos para introducir programas informáticos en los sistemas operacionales</t>
  </si>
  <si>
    <t>Falta de registros en los registros del administrador y del operador</t>
  </si>
  <si>
    <t>Falta de procedimientos para el manejo de información clasificada</t>
  </si>
  <si>
    <t>Falta de responsabilidades en materia de seguridad de la información en las descripciones de los puestos de trabajo</t>
  </si>
  <si>
    <t>Falta o insuficiencia de disposiciones (relativas a la seguridad de la información) en los contratos de los empleados</t>
  </si>
  <si>
    <t>Falta de un proceso disciplinario definido en caso de incidente de seguridad de la información</t>
  </si>
  <si>
    <t>Falta de política formal sobre el uso de la computadora móvil</t>
  </si>
  <si>
    <t>Falta de control de los activos fuera del local</t>
  </si>
  <si>
    <r>
      <t xml:space="preserve">Falta o insuficiencia de la política de </t>
    </r>
    <r>
      <rPr>
        <i/>
        <sz val="12"/>
        <rFont val="Arial"/>
        <family val="2"/>
      </rPr>
      <t>escritorio y pantalla despejados</t>
    </r>
  </si>
  <si>
    <t>Falta de autorización de las instalaciones de procesamiento de información</t>
  </si>
  <si>
    <t>Falta de mecanismo de vigilancia establecidos para las violaciones de la seguridad</t>
  </si>
  <si>
    <t>Falta de exámenes periódicos de la gestión</t>
  </si>
  <si>
    <t>Falta de procedimientos para informar de los puntos débiles de seguridad</t>
  </si>
  <si>
    <t>Falta de procedimientos de cumplimiento de las disposiciones en materia de derechos intelectuales</t>
  </si>
  <si>
    <t>Tabla No. 7 Listado indicativo de vulnerabilidades relacionadas con los riesgos de la seguridad de la información. Fuente: ISO 27005:2022</t>
  </si>
  <si>
    <t>MAPA DE RIESGOS Y OPORTUNIDADES - PROCESO: ADQUISICION DE BIENES Y SERVICIOS</t>
  </si>
  <si>
    <r>
      <rPr>
        <b/>
        <sz val="12"/>
        <rFont val="Arial"/>
        <family val="2"/>
      </rPr>
      <t xml:space="preserve">Código: </t>
    </r>
    <r>
      <rPr>
        <sz val="12"/>
        <rFont val="Arial"/>
        <family val="2"/>
      </rPr>
      <t>AB-MP-01</t>
    </r>
  </si>
  <si>
    <t>Tramitar los procesos de contratación solicitados por el Director, según las necesidades de la entidad.</t>
  </si>
  <si>
    <r>
      <t xml:space="preserve">Versión: </t>
    </r>
    <r>
      <rPr>
        <sz val="12"/>
        <rFont val="Arial"/>
        <family val="2"/>
      </rPr>
      <t>3</t>
    </r>
  </si>
  <si>
    <r>
      <rPr>
        <b/>
        <sz val="12"/>
        <rFont val="Arial"/>
        <family val="2"/>
      </rPr>
      <t xml:space="preserve">Fecha: </t>
    </r>
    <r>
      <rPr>
        <sz val="12"/>
        <rFont val="Arial"/>
        <family val="2"/>
      </rPr>
      <t>07/05/2024</t>
    </r>
  </si>
  <si>
    <t>1. Informe de Ejecución de Actividades del Contrato.
2. Diligenciamiento Recibo a satisfacción. 
3. Implementación de los controles aplicables del Manual de contratación, supervisión e interventoria vigente en la entidad.</t>
  </si>
  <si>
    <t>Jefe Oficina Asesora Juridica.</t>
  </si>
  <si>
    <t>Intensificar los mecanismos de monitoreo y control</t>
  </si>
  <si>
    <t>Ampliar los términos que incluye el cronograma.</t>
  </si>
  <si>
    <t>Subdirectores - Jefe de Oficinas - Secretario General.
Jefe Oficina Asesora Juridica.</t>
  </si>
  <si>
    <t>Realización de mínimo  dos  (2) capacitaciones anuales en materia de contratación.</t>
  </si>
  <si>
    <t>Ejecutar permanentemente los procedimientos de selección de proveedores de conformidad a los lineamientos descritos en el proceso  Adquisición Bienes y Servicios, establecido en el Sistema de Gestión Integral de la Corporación y lo contemplado en la ley.
Solicitar una vez al año capacitación para los funcionarios y/o contratistas del área sobre la normatividad vigente en materia de contratación estatal.</t>
  </si>
  <si>
    <t>Exceso de exigencias en los requisitos habilitantes.
Atención inoportuna de las etapas o actividades previstas en el cronograma.</t>
  </si>
  <si>
    <t>Funcionarios y/o Contratistas</t>
  </si>
  <si>
    <t xml:space="preserve">Retardar el suministro de lo solicitado 
Retardar el agotamiento de las etapas o actividades previstas </t>
  </si>
  <si>
    <t>Establecer requisitos habilitantes alcansables por los potenciales oferentes, cuando se elaboren los pliegos de condiciones del proceso.
Monitorear permanentemente el cumplimiento del cronograma del proceso.</t>
  </si>
  <si>
    <t>Incumplimiento de las normas que conforman el Régimen de Contratación Pública o de las disposiciones y trámites contenidos en el Manual de Contratación, Supervisión e Interventporía de la Entidad</t>
  </si>
  <si>
    <t>Inaplicación de disposiciones legales integradoras del Régimen de Contratación del Estado
Desconocimiento de disposiciones y/o trámites regulados en el Manual de Contratación, Supervisión e Interventoría de la Entidad</t>
  </si>
  <si>
    <t>Responsabilidades derivadas de la inaplicación o desconocimiento de las normas legales pertinentes
Posible atención de acciones judiciales promovidas por proponentes o interesados o partícipes del proceso de contratación, como consecuencia  de la inaplicación o desconocimiento de las normas legales pertinentes
Procesos de contratación viciados</t>
  </si>
  <si>
    <t>Manual de Contratación, Supervisión e Interventoría</t>
  </si>
  <si>
    <t>Atender de acciones promovidas y defensa de los intereses de la Entidad
Sanear los trámites o procesos de contratación viciados
Solicitar recurso humano de apoyo para monitoreo constante de la actualización de las normas de la ley que sean cambiadas o modificadas.</t>
  </si>
  <si>
    <t xml:space="preserve">Declarar desierto el proceso contractual </t>
  </si>
  <si>
    <t xml:space="preserve">Solicitud de requisitos habilitantes no apropiados para el objeto de contratación, de conformidad con las condiciones del respectivo sector económico del mercado
Solicitud de criterios de ponderación no apropiados para el objeto de contratación, de conformidad con las condiciones del respectivo sector económico del mercado
No garantizar la libre concurrencia de oferentes y el principio de selección objetiva
</t>
  </si>
  <si>
    <t>Imposibilidad de contratar y retraso en la satisfacción de la necesidad que le dio orígen.</t>
  </si>
  <si>
    <t>Establecer requisitos habilitantes acordes con el objeto de contratación
Establecer criterios de ponderación acordes con el objeto de contratación
Garantizar la selección objetiva del contratista</t>
  </si>
  <si>
    <t>Verificar los requisitos habilitantes exigidos para el proceso de selección
Verificar los criterios de ponderación establecidos para el proceso de selección
Ajustar los documentos de planeación para garantizar el principio de selección objetiva</t>
  </si>
  <si>
    <t xml:space="preserve">Subdirectores - Jefe de Oficinas - Secretario General.
</t>
  </si>
  <si>
    <t>Supervisores e interventores</t>
  </si>
  <si>
    <t>Usar el poder para beneficio propio o de un tercero en los procesos de selección de proveedores y contratistas, sin el cumplimiento de los  requisitos mínimos y legales.</t>
  </si>
  <si>
    <t>Falta a la ética profesional
Incumplimiento de disposiciones legales y demás lineamientos previstos en el régimen de contratación estatal, para el desarrollo del proceso de selección</t>
  </si>
  <si>
    <t>Investigaciones y/o imposición de sanciones de diversa naturaleza
Pérdida de credibilidad institucional</t>
  </si>
  <si>
    <t>Subdirectores - Jefe de Oficinas - Secretario General.
Jefe Oficina Asesora Jurídica</t>
  </si>
  <si>
    <t>Monitorear permanentemente el cumplimiento de las disposiciones contenidas en el Manual de Contratación, Supervisión e Interventoría, relacionadas con la administración de los documentos de los procesos de selección en la plataforma SECOP</t>
  </si>
  <si>
    <t xml:space="preserve">
No alimentación del expediente contractual en la plataforma SECOP conforme al avance de las etapas del respectivo proceso de contratación</t>
  </si>
  <si>
    <t>Inadecuada conformación o conformación incompleta del expediente contractual en la plataforma SECOP</t>
  </si>
  <si>
    <t>Incumplimiento de las disposiciones contenidas en el Manual de Contratación, Supervisión e Interventoría, relacionadas con la administración de los documentos de los procesos de selección en la plataforma SECOP y, en consecuencia, de las disposiciones pertinentes legales, regulatorias de los documentos que resultan necesarios en las diferentes etapas del proceso de contratación</t>
  </si>
  <si>
    <t>Conformar el expediente contractual en la plataforma SECOP, conforme con las disposiciones contenidas en el Manual de Contratación, Supervisión e Interventoría, relacionadas con la administración de los documentos de los procesos de selección en la plataforma SECOP</t>
  </si>
  <si>
    <t>Manual de Contratación, Supervisión e Interventoría de la Entidad</t>
  </si>
  <si>
    <t xml:space="preserve">Jefe Oficina Asesora Juridica.
</t>
  </si>
  <si>
    <t>Adendas</t>
  </si>
  <si>
    <t>Documentos de planeación del proceso de selección</t>
  </si>
  <si>
    <t>Paola Fontalvo</t>
  </si>
  <si>
    <t>Se incluyen un espacio para los riesgos fiscales y de seguridad de la información.
Se incluyen los criterios para la valoración de los controles establecidos.
Se incluye el cuestionario para valorar el impacto de los riesgos de corrupción.
Se adiciona dentro del formato lo relativo a la gestión de oportunidades.</t>
  </si>
  <si>
    <r>
      <rPr>
        <sz val="10"/>
        <rFont val="Arial"/>
        <family val="2"/>
      </rPr>
      <t>Retraso en el cronograma de los procesos de selección</t>
    </r>
    <r>
      <rPr>
        <sz val="10"/>
        <color rgb="FF00B0F0"/>
        <rFont val="Arial"/>
        <family val="2"/>
      </rPr>
      <t>.</t>
    </r>
  </si>
  <si>
    <t>MAPA DE RIESGOS Y OPORTUNIDADES - ADQUISICIÓN DE BIENES Y SERVICIOS</t>
  </si>
  <si>
    <t>Código: AB-MP-01</t>
  </si>
  <si>
    <t>Se actualiza el documento bajo la nueva versión del mapa de riesgos.
Se revisan y actualizan los riesgos institucionales.
Se incluye el riesgo institucional: Inadecuada conformación o conformación incompleta del expediente contractual en la plataforma SECOP.
Se elimina el riesgo institucional: Extravío  o afectación de información o documentos  de los expedientes de Contratación.
Se actualiza el riesgo de corrupción.
Se incluyen dos riesgos fiscales.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</si>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</sst>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sz val="10"/>
      <name val="Arial"/>
      <family val="2"/>
    </font>
    <font>
      <b/>
      <sz val="11"/>
      <name val="Arial"/>
      <family val="2"/>
    </font>
    <font>
      <b/>
      <sz val="10"/>
      <name val="Arial"/>
      <family val="2"/>
    </font>
    <font>
      <sz val="12"/>
      <name val="Arial"/>
      <family val="2"/>
    </font>
    <font>
      <b/>
      <sz val="12"/>
      <name val="Arial"/>
      <family val="2"/>
    </font>
    <font>
      <sz val="11"/>
      <color theme="1"/>
      <name val="Calibri"/>
      <family val="2"/>
      <scheme val="minor"/>
    </font>
    <font>
      <b/>
      <sz val="10"/>
      <color rgb="FF00B050"/>
      <name val="Arial"/>
      <family val="2"/>
    </font>
    <font>
      <b/>
      <sz val="9"/>
      <name val="Arial"/>
      <family val="2"/>
    </font>
    <font>
      <sz val="8"/>
      <name val="Arial"/>
      <family val="2"/>
    </font>
    <font>
      <b/>
      <sz val="14"/>
      <name val="Arial"/>
      <family val="2"/>
    </font>
    <font>
      <sz val="11"/>
      <name val="Calibri"/>
      <family val="2"/>
    </font>
    <font>
      <i/>
      <sz val="10"/>
      <name val="Arial"/>
      <family val="2"/>
    </font>
    <font>
      <b/>
      <sz val="12"/>
      <color rgb="FF000000"/>
      <name val="Arial"/>
      <family val="2"/>
    </font>
    <font>
      <sz val="12"/>
      <color rgb="FF000000"/>
      <name val="Arial"/>
      <family val="2"/>
    </font>
    <font>
      <i/>
      <sz val="12"/>
      <name val="Arial"/>
      <family val="2"/>
    </font>
    <font>
      <sz val="10"/>
      <color rgb="FF00B0F0"/>
      <name val="Arial"/>
      <family val="2"/>
    </font>
  </fonts>
  <fills count="19">
    <fill>
      <patternFill patternType="none"/>
    </fill>
    <fill>
      <patternFill patternType="gray125"/>
    </fill>
    <fill>
      <patternFill patternType="solid">
        <fgColor theme="6" tint="-0.249977111117893"/>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6" fillId="0" borderId="0"/>
  </cellStyleXfs>
  <cellXfs count="450">
    <xf numFmtId="0" fontId="0" fillId="0" borderId="0" xfId="0"/>
    <xf numFmtId="0" fontId="1" fillId="0" borderId="0" xfId="0" applyFont="1" applyAlignment="1">
      <alignment horizontal="center" vertical="center"/>
    </xf>
    <xf numFmtId="0" fontId="3" fillId="0" borderId="0" xfId="0" applyFont="1"/>
    <xf numFmtId="0" fontId="1" fillId="0" borderId="0" xfId="0" applyFont="1"/>
    <xf numFmtId="0" fontId="3" fillId="0" borderId="3"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 fillId="2" borderId="8" xfId="0" applyFont="1" applyFill="1" applyBorder="1" applyAlignment="1">
      <alignment horizontal="center" vertical="center" wrapText="1"/>
    </xf>
    <xf numFmtId="0" fontId="7" fillId="0" borderId="0" xfId="0" applyFont="1"/>
    <xf numFmtId="0" fontId="3" fillId="0" borderId="0" xfId="0" applyFont="1" applyAlignment="1">
      <alignment horizontal="left" vertical="center" wrapText="1"/>
    </xf>
    <xf numFmtId="0" fontId="3"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0" fillId="10" borderId="0" xfId="0" applyFill="1"/>
    <xf numFmtId="0" fontId="8" fillId="0" borderId="3" xfId="0" applyFont="1" applyBorder="1" applyAlignment="1">
      <alignment horizontal="center" vertical="center" wrapText="1"/>
    </xf>
    <xf numFmtId="0" fontId="0" fillId="10" borderId="0" xfId="0" applyFill="1" applyAlignment="1">
      <alignment vertical="center" wrapText="1"/>
    </xf>
    <xf numFmtId="0" fontId="0" fillId="0" borderId="0" xfId="0" applyAlignment="1">
      <alignment vertical="center" wrapText="1"/>
    </xf>
    <xf numFmtId="164" fontId="3"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10" borderId="0" xfId="0" applyFont="1" applyFill="1" applyAlignment="1">
      <alignment vertical="center" wrapText="1"/>
    </xf>
    <xf numFmtId="0" fontId="0" fillId="10" borderId="0" xfId="0" applyFill="1" applyAlignment="1">
      <alignment horizontal="justify" vertical="center" wrapText="1"/>
    </xf>
    <xf numFmtId="0" fontId="0" fillId="0" borderId="3" xfId="0" applyBorder="1" applyAlignment="1">
      <alignment vertical="center" wrapText="1"/>
    </xf>
    <xf numFmtId="164" fontId="0" fillId="0" borderId="3" xfId="0" applyNumberFormat="1" applyBorder="1" applyAlignment="1">
      <alignment vertical="center" wrapText="1"/>
    </xf>
    <xf numFmtId="0" fontId="0" fillId="0" borderId="0" xfId="0" applyAlignment="1">
      <alignment horizontal="justify" vertical="center" wrapText="1"/>
    </xf>
    <xf numFmtId="0" fontId="0" fillId="10" borderId="3" xfId="0" applyFill="1" applyBorder="1" applyAlignment="1">
      <alignment horizontal="center" vertical="center" wrapText="1"/>
    </xf>
    <xf numFmtId="164" fontId="0" fillId="10" borderId="3" xfId="0" applyNumberFormat="1" applyFill="1" applyBorder="1" applyAlignment="1">
      <alignment horizontal="center" vertical="center" wrapText="1"/>
    </xf>
    <xf numFmtId="0" fontId="0" fillId="10" borderId="0" xfId="0" applyFill="1" applyAlignment="1">
      <alignment horizontal="center" vertical="center" wrapText="1"/>
    </xf>
    <xf numFmtId="164" fontId="0" fillId="10" borderId="0" xfId="0" applyNumberFormat="1" applyFill="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15"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38" xfId="0" applyFont="1" applyFill="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3" fillId="0" borderId="47"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9"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13" borderId="25"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30"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7" xfId="0" applyFont="1" applyBorder="1" applyAlignment="1">
      <alignment horizontal="center" vertical="center" wrapText="1"/>
    </xf>
    <xf numFmtId="0" fontId="4" fillId="0" borderId="50" xfId="0" applyFont="1" applyBorder="1" applyAlignment="1">
      <alignment horizontal="center" vertical="center" wrapText="1"/>
    </xf>
    <xf numFmtId="0" fontId="1" fillId="0" borderId="14" xfId="0" applyFont="1" applyBorder="1" applyAlignment="1">
      <alignment horizontal="center" vertical="center" wrapText="1"/>
    </xf>
    <xf numFmtId="0" fontId="5" fillId="13" borderId="39" xfId="0" applyFont="1" applyFill="1" applyBorder="1" applyAlignment="1">
      <alignment horizontal="center" vertical="center" wrapText="1"/>
    </xf>
    <xf numFmtId="0" fontId="4" fillId="0" borderId="54" xfId="0" applyFont="1" applyBorder="1" applyAlignment="1">
      <alignment horizontal="center" vertical="center" wrapText="1"/>
    </xf>
    <xf numFmtId="0" fontId="1" fillId="0" borderId="0" xfId="0" applyFont="1" applyAlignment="1">
      <alignment horizontal="justify" vertical="center" wrapText="1"/>
    </xf>
    <xf numFmtId="0" fontId="1" fillId="0" borderId="0" xfId="0" quotePrefix="1"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vertical="center" wrapText="1"/>
    </xf>
    <xf numFmtId="0" fontId="1" fillId="0" borderId="15" xfId="0" applyFont="1" applyBorder="1" applyAlignment="1">
      <alignment horizontal="center" vertical="center"/>
    </xf>
    <xf numFmtId="0" fontId="5" fillId="15" borderId="3"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5" fillId="0" borderId="0" xfId="0" applyFont="1" applyAlignment="1">
      <alignment horizontal="center" vertical="center"/>
    </xf>
    <xf numFmtId="0" fontId="4" fillId="7" borderId="2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5" fillId="0" borderId="0" xfId="0" applyFont="1"/>
    <xf numFmtId="0" fontId="3" fillId="13" borderId="3" xfId="0" applyFont="1" applyFill="1" applyBorder="1"/>
    <xf numFmtId="0" fontId="3" fillId="5" borderId="3" xfId="0" applyFont="1" applyFill="1" applyBorder="1"/>
    <xf numFmtId="0" fontId="3" fillId="16" borderId="3" xfId="0" applyFont="1" applyFill="1" applyBorder="1"/>
    <xf numFmtId="0" fontId="1" fillId="0" borderId="53" xfId="0" applyFont="1" applyBorder="1" applyAlignment="1">
      <alignment horizontal="center" vertical="center" wrapText="1"/>
    </xf>
    <xf numFmtId="0" fontId="5" fillId="15" borderId="4"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5" fillId="15" borderId="1" xfId="0" applyFont="1" applyFill="1" applyBorder="1" applyAlignment="1">
      <alignment vertical="center" wrapText="1"/>
    </xf>
    <xf numFmtId="0" fontId="5" fillId="15" borderId="22" xfId="0" applyFont="1" applyFill="1" applyBorder="1" applyAlignment="1">
      <alignment vertical="center" wrapText="1"/>
    </xf>
    <xf numFmtId="0" fontId="5" fillId="15" borderId="2" xfId="0" applyFont="1" applyFill="1" applyBorder="1" applyAlignment="1">
      <alignment vertical="center" wrapText="1"/>
    </xf>
    <xf numFmtId="0" fontId="5" fillId="15" borderId="3" xfId="0" applyFont="1" applyFill="1" applyBorder="1" applyAlignment="1">
      <alignment vertical="center"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xf>
    <xf numFmtId="0" fontId="3" fillId="2" borderId="4" xfId="0" applyFont="1" applyFill="1" applyBorder="1" applyAlignment="1">
      <alignment vertical="center" wrapText="1"/>
    </xf>
    <xf numFmtId="0" fontId="5" fillId="0" borderId="0" xfId="0" applyFont="1" applyAlignment="1">
      <alignment horizontal="center" vertical="center" wrapText="1"/>
    </xf>
    <xf numFmtId="16" fontId="5" fillId="0" borderId="0" xfId="0" applyNumberFormat="1" applyFont="1" applyAlignment="1">
      <alignment horizontal="center" vertical="center" wrapText="1"/>
    </xf>
    <xf numFmtId="3" fontId="3" fillId="0" borderId="0" xfId="0" applyNumberFormat="1" applyFont="1" applyAlignment="1">
      <alignment horizontal="center" vertical="center"/>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textRotation="90"/>
    </xf>
    <xf numFmtId="0" fontId="1" fillId="12" borderId="3" xfId="0" applyFont="1" applyFill="1" applyBorder="1" applyAlignment="1">
      <alignment horizontal="center" vertical="center"/>
    </xf>
    <xf numFmtId="0" fontId="1" fillId="0" borderId="22" xfId="0" applyFont="1" applyBorder="1" applyAlignment="1">
      <alignment horizontal="center" vertical="center" textRotation="90"/>
    </xf>
    <xf numFmtId="0" fontId="1" fillId="12" borderId="22" xfId="0" applyFont="1" applyFill="1" applyBorder="1" applyAlignment="1">
      <alignment horizontal="center" vertical="center"/>
    </xf>
    <xf numFmtId="0" fontId="3" fillId="0" borderId="3" xfId="0" applyFont="1" applyBorder="1" applyAlignment="1">
      <alignment vertical="center"/>
    </xf>
    <xf numFmtId="0" fontId="1" fillId="0" borderId="1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2" xfId="0" applyFont="1" applyBorder="1" applyAlignment="1">
      <alignment horizontal="justify" vertical="center" wrapText="1"/>
    </xf>
    <xf numFmtId="0" fontId="9" fillId="2" borderId="8" xfId="0" applyFont="1" applyFill="1" applyBorder="1" applyAlignment="1">
      <alignment horizontal="center" vertical="center" textRotation="90" wrapText="1"/>
    </xf>
    <xf numFmtId="0" fontId="0" fillId="0" borderId="3" xfId="0" applyBorder="1" applyAlignment="1">
      <alignment horizontal="justify" vertical="center" wrapText="1"/>
    </xf>
    <xf numFmtId="0" fontId="1" fillId="0" borderId="4" xfId="0" applyFont="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justify" vertical="center" wrapText="1"/>
    </xf>
    <xf numFmtId="0" fontId="3" fillId="12" borderId="5"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0" fillId="0" borderId="22" xfId="0" applyBorder="1" applyAlignment="1">
      <alignment horizontal="justify" vertical="center" wrapText="1"/>
    </xf>
    <xf numFmtId="0" fontId="1" fillId="0" borderId="23" xfId="0" applyFont="1" applyBorder="1" applyAlignment="1">
      <alignment horizontal="justify" vertical="center" wrapText="1"/>
    </xf>
    <xf numFmtId="0" fontId="1" fillId="0" borderId="17" xfId="0" applyFont="1" applyBorder="1" applyAlignment="1">
      <alignment horizontal="justify" vertical="center" wrapText="1"/>
    </xf>
    <xf numFmtId="0" fontId="0" fillId="0" borderId="23" xfId="0" applyBorder="1" applyAlignment="1">
      <alignment horizontal="justify" vertical="center" wrapText="1"/>
    </xf>
    <xf numFmtId="0" fontId="3" fillId="12" borderId="29" xfId="0" applyFont="1" applyFill="1" applyBorder="1" applyAlignment="1">
      <alignment horizontal="center" vertical="center" wrapText="1"/>
    </xf>
    <xf numFmtId="0" fontId="0" fillId="0" borderId="11" xfId="0" applyBorder="1" applyAlignment="1">
      <alignment horizontal="justify" vertical="center" wrapText="1"/>
    </xf>
    <xf numFmtId="0" fontId="0" fillId="0" borderId="30" xfId="0" applyBorder="1" applyAlignment="1">
      <alignment horizontal="justify" vertical="center" wrapText="1"/>
    </xf>
    <xf numFmtId="0" fontId="3" fillId="0" borderId="2" xfId="0" applyFont="1" applyBorder="1" applyAlignment="1">
      <alignment horizontal="center" vertical="center"/>
    </xf>
    <xf numFmtId="0" fontId="0" fillId="0" borderId="14" xfId="0" applyBorder="1" applyAlignment="1">
      <alignment horizontal="justify" vertical="center" wrapText="1"/>
    </xf>
    <xf numFmtId="0" fontId="1" fillId="0" borderId="14" xfId="0" applyFont="1" applyBorder="1" applyAlignment="1">
      <alignment horizontal="justify" vertical="center" wrapText="1"/>
    </xf>
    <xf numFmtId="0" fontId="3" fillId="12" borderId="0" xfId="0" applyFont="1" applyFill="1" applyAlignment="1">
      <alignment horizontal="center" vertical="center" wrapText="1"/>
    </xf>
    <xf numFmtId="0" fontId="0" fillId="0" borderId="13" xfId="0" applyBorder="1" applyAlignment="1">
      <alignment horizontal="justify" vertical="center" wrapText="1"/>
    </xf>
    <xf numFmtId="0" fontId="1" fillId="0" borderId="13" xfId="0" applyFont="1" applyBorder="1" applyAlignment="1">
      <alignment horizontal="justify" vertical="center" wrapText="1"/>
    </xf>
    <xf numFmtId="0" fontId="1" fillId="0" borderId="36" xfId="0" applyFont="1" applyBorder="1" applyAlignment="1">
      <alignment horizontal="justify" vertical="center" wrapText="1"/>
    </xf>
    <xf numFmtId="0" fontId="0" fillId="0" borderId="27" xfId="0" applyBorder="1" applyAlignment="1">
      <alignment horizontal="justify" vertical="center" wrapText="1"/>
    </xf>
    <xf numFmtId="0" fontId="1" fillId="0" borderId="8" xfId="0" applyFont="1" applyBorder="1" applyAlignment="1">
      <alignment horizontal="justify" vertical="center" wrapText="1"/>
    </xf>
    <xf numFmtId="0" fontId="0" fillId="0" borderId="8" xfId="0" applyBorder="1" applyAlignment="1">
      <alignment horizontal="justify" vertical="center" wrapText="1"/>
    </xf>
    <xf numFmtId="0" fontId="1" fillId="0" borderId="27" xfId="0" applyFont="1" applyBorder="1" applyAlignment="1">
      <alignment horizontal="justify" vertical="center" wrapText="1"/>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4" fillId="0" borderId="1" xfId="0" applyFont="1" applyBorder="1" applyAlignment="1">
      <alignment vertical="center" wrapText="1"/>
    </xf>
    <xf numFmtId="0" fontId="3" fillId="2" borderId="3" xfId="0" applyFont="1" applyFill="1" applyBorder="1" applyAlignment="1">
      <alignment horizontal="center" vertical="center" wrapText="1"/>
    </xf>
    <xf numFmtId="0" fontId="1" fillId="0" borderId="63" xfId="0" applyFont="1" applyBorder="1" applyAlignment="1">
      <alignment horizontal="justify" vertical="center" wrapText="1"/>
    </xf>
    <xf numFmtId="0" fontId="1" fillId="0" borderId="1" xfId="0" applyFont="1" applyBorder="1" applyAlignment="1">
      <alignment horizontal="center" vertical="center"/>
    </xf>
    <xf numFmtId="0" fontId="3" fillId="2" borderId="3" xfId="0" applyFont="1" applyFill="1" applyBorder="1" applyAlignment="1">
      <alignment horizontal="center" vertical="center"/>
    </xf>
    <xf numFmtId="0" fontId="9" fillId="2" borderId="3" xfId="0" applyFont="1" applyFill="1" applyBorder="1" applyAlignment="1">
      <alignment horizontal="center" vertical="center" textRotation="90" wrapText="1"/>
    </xf>
    <xf numFmtId="0" fontId="1" fillId="0" borderId="64" xfId="0" applyFont="1" applyBorder="1" applyAlignment="1">
      <alignment horizontal="justify" vertical="center" wrapText="1"/>
    </xf>
    <xf numFmtId="0" fontId="1" fillId="0" borderId="18" xfId="0" applyFont="1" applyBorder="1" applyAlignment="1">
      <alignment horizontal="center" vertical="center" textRotation="90"/>
    </xf>
    <xf numFmtId="0" fontId="1" fillId="12" borderId="18" xfId="0" applyFont="1" applyFill="1" applyBorder="1" applyAlignment="1">
      <alignment horizontal="center" vertical="center"/>
    </xf>
    <xf numFmtId="0" fontId="1" fillId="0" borderId="65" xfId="0" applyFont="1" applyBorder="1" applyAlignment="1">
      <alignment horizontal="center" vertical="center" textRotation="90"/>
    </xf>
    <xf numFmtId="0" fontId="1" fillId="12" borderId="65" xfId="0" applyFont="1" applyFill="1" applyBorder="1" applyAlignment="1">
      <alignment horizontal="center" vertical="center"/>
    </xf>
    <xf numFmtId="0" fontId="3" fillId="2" borderId="5" xfId="0" applyFont="1" applyFill="1" applyBorder="1" applyAlignment="1">
      <alignment horizontal="center" vertical="center" wrapText="1"/>
    </xf>
    <xf numFmtId="0" fontId="9" fillId="2" borderId="15" xfId="0"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4" fillId="0" borderId="3" xfId="0" applyFont="1" applyBorder="1" applyAlignment="1">
      <alignment horizontal="justify" vertical="center" wrapText="1"/>
    </xf>
    <xf numFmtId="0" fontId="13" fillId="18" borderId="3"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horizontal="justify" vertical="center" wrapText="1"/>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textRotation="90"/>
    </xf>
    <xf numFmtId="0" fontId="1" fillId="12"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8" borderId="43" xfId="0" applyFont="1" applyFill="1" applyBorder="1" applyAlignment="1">
      <alignment horizontal="left" vertical="center"/>
    </xf>
    <xf numFmtId="0" fontId="3" fillId="8" borderId="49" xfId="0" applyFont="1" applyFill="1" applyBorder="1" applyAlignment="1">
      <alignment horizontal="left" vertical="center"/>
    </xf>
    <xf numFmtId="0" fontId="3" fillId="8" borderId="0" xfId="0" applyFont="1" applyFill="1" applyAlignment="1">
      <alignment horizontal="left" vertical="center"/>
    </xf>
    <xf numFmtId="0" fontId="3" fillId="8" borderId="48" xfId="0" applyFont="1" applyFill="1" applyBorder="1" applyAlignment="1">
      <alignment horizontal="left" vertical="center"/>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3" fillId="2" borderId="3"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0" xfId="0" applyFont="1" applyBorder="1" applyAlignment="1">
      <alignment horizontal="center" vertical="center"/>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9" xfId="0" applyFont="1" applyBorder="1" applyAlignment="1">
      <alignment horizontal="justify" vertical="center" wrapText="1"/>
    </xf>
    <xf numFmtId="0" fontId="1" fillId="0" borderId="11" xfId="0" applyFont="1" applyBorder="1" applyAlignment="1">
      <alignment horizontal="justify" vertical="center" wrapText="1"/>
    </xf>
    <xf numFmtId="0" fontId="1" fillId="7" borderId="12"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6" xfId="0" applyFont="1" applyBorder="1" applyAlignment="1">
      <alignment horizontal="center" vertical="center"/>
    </xf>
    <xf numFmtId="0" fontId="3" fillId="8" borderId="25" xfId="0" applyFont="1" applyFill="1" applyBorder="1" applyAlignment="1">
      <alignment horizontal="left" vertical="center"/>
    </xf>
    <xf numFmtId="0" fontId="3" fillId="8" borderId="6" xfId="0" applyFont="1" applyFill="1" applyBorder="1" applyAlignment="1">
      <alignment horizontal="left" vertical="center"/>
    </xf>
    <xf numFmtId="0" fontId="3" fillId="8" borderId="34" xfId="0" applyFont="1" applyFill="1" applyBorder="1" applyAlignment="1">
      <alignment horizontal="left" vertical="center"/>
    </xf>
    <xf numFmtId="0" fontId="3" fillId="8" borderId="35" xfId="0" applyFont="1" applyFill="1" applyBorder="1" applyAlignment="1">
      <alignment horizontal="left"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1" fillId="0" borderId="65" xfId="0" applyFont="1" applyBorder="1" applyAlignment="1">
      <alignment horizontal="justify" vertical="center" wrapText="1"/>
    </xf>
    <xf numFmtId="0" fontId="1" fillId="0" borderId="66" xfId="0" applyFont="1" applyBorder="1" applyAlignment="1">
      <alignment horizontal="justify" vertical="center" wrapText="1"/>
    </xf>
    <xf numFmtId="3" fontId="3" fillId="3" borderId="9"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4" xfId="0" applyNumberFormat="1" applyFont="1" applyFill="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3" fontId="1" fillId="0" borderId="9"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3" fontId="1" fillId="0" borderId="14" xfId="0" applyNumberFormat="1" applyFont="1" applyBorder="1" applyAlignment="1">
      <alignment horizontal="left" vertical="center" wrapText="1"/>
    </xf>
    <xf numFmtId="0" fontId="1" fillId="7" borderId="22"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8" xfId="0" applyFont="1" applyBorder="1" applyAlignment="1">
      <alignment horizontal="justify" vertical="center" wrapText="1"/>
    </xf>
    <xf numFmtId="0" fontId="1" fillId="12" borderId="15" xfId="0" applyFont="1" applyFill="1" applyBorder="1" applyAlignment="1">
      <alignment horizontal="center" vertical="center" wrapText="1"/>
    </xf>
    <xf numFmtId="0" fontId="1" fillId="0" borderId="53" xfId="0" applyFont="1" applyBorder="1" applyAlignment="1">
      <alignment horizontal="left" vertical="center" wrapText="1"/>
    </xf>
    <xf numFmtId="0" fontId="1" fillId="0" borderId="15" xfId="0" applyFont="1" applyBorder="1" applyAlignment="1">
      <alignment horizontal="left" vertical="center"/>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3" fillId="9" borderId="40" xfId="0" applyFont="1" applyFill="1" applyBorder="1" applyAlignment="1">
      <alignment horizontal="center" vertical="center"/>
    </xf>
    <xf numFmtId="0" fontId="3" fillId="9" borderId="41" xfId="0" applyFont="1" applyFill="1" applyBorder="1" applyAlignment="1">
      <alignment horizontal="center" vertical="center"/>
    </xf>
    <xf numFmtId="0" fontId="1" fillId="7" borderId="23" xfId="0" applyFont="1" applyFill="1" applyBorder="1" applyAlignment="1">
      <alignment horizontal="center" vertical="center" wrapText="1"/>
    </xf>
    <xf numFmtId="0" fontId="3" fillId="9" borderId="39"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xf>
    <xf numFmtId="0" fontId="1" fillId="0" borderId="30" xfId="0" applyFont="1" applyBorder="1" applyAlignment="1">
      <alignment horizontal="justify" vertical="center" wrapText="1"/>
    </xf>
    <xf numFmtId="0" fontId="1" fillId="7"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1" fillId="0" borderId="6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69" xfId="0" applyFont="1" applyBorder="1" applyAlignment="1">
      <alignment horizontal="center" vertical="center" wrapText="1"/>
    </xf>
    <xf numFmtId="0" fontId="3" fillId="8" borderId="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5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6" xfId="0" applyFont="1" applyBorder="1" applyAlignment="1">
      <alignment horizontal="center" vertical="center" wrapTex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7" borderId="1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1" fillId="0" borderId="23"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center" vertical="center"/>
    </xf>
    <xf numFmtId="0" fontId="1" fillId="7" borderId="65" xfId="0" applyFont="1" applyFill="1" applyBorder="1" applyAlignment="1">
      <alignment horizontal="center" vertical="center" wrapText="1"/>
    </xf>
    <xf numFmtId="0" fontId="1" fillId="7" borderId="66"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 fillId="8" borderId="42" xfId="0" applyFont="1" applyFill="1" applyBorder="1" applyAlignment="1">
      <alignment horizontal="left" vertical="center"/>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4"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1" fillId="0" borderId="14" xfId="0" applyFont="1" applyBorder="1" applyAlignment="1">
      <alignment horizontal="left"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22" xfId="0" applyFont="1" applyFill="1" applyBorder="1" applyAlignment="1">
      <alignment horizontal="center" vertical="center"/>
    </xf>
    <xf numFmtId="0" fontId="3" fillId="12" borderId="23"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 fillId="12" borderId="4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64" xfId="0" applyFont="1" applyFill="1" applyBorder="1" applyAlignment="1">
      <alignment horizontal="center" vertical="center" wrapText="1"/>
    </xf>
    <xf numFmtId="0" fontId="14" fillId="18" borderId="3" xfId="0" applyFont="1" applyFill="1" applyBorder="1" applyAlignment="1">
      <alignment horizontal="justify"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3" fillId="14" borderId="1" xfId="0" applyFont="1" applyFill="1" applyBorder="1" applyAlignment="1">
      <alignment horizontal="center" vertical="center"/>
    </xf>
    <xf numFmtId="0" fontId="3" fillId="14" borderId="22" xfId="0" applyFont="1" applyFill="1" applyBorder="1" applyAlignment="1">
      <alignment horizontal="center" vertical="center"/>
    </xf>
    <xf numFmtId="0" fontId="3" fillId="13" borderId="22" xfId="0" applyFont="1" applyFill="1" applyBorder="1" applyAlignment="1">
      <alignment horizontal="center" vertical="center"/>
    </xf>
    <xf numFmtId="0" fontId="3" fillId="13" borderId="45" xfId="0" applyFont="1" applyFill="1" applyBorder="1" applyAlignment="1">
      <alignment horizontal="center" vertical="center"/>
    </xf>
    <xf numFmtId="0" fontId="3" fillId="13" borderId="3"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1" fillId="0" borderId="62"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17" borderId="9"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5" fillId="15" borderId="33" xfId="0" applyFont="1" applyFill="1" applyBorder="1" applyAlignment="1">
      <alignment horizontal="center" vertical="center" textRotation="90" wrapText="1"/>
    </xf>
    <xf numFmtId="0" fontId="5" fillId="15" borderId="32" xfId="0" applyFont="1" applyFill="1" applyBorder="1" applyAlignment="1">
      <alignment horizontal="center" vertical="center" textRotation="90" wrapText="1"/>
    </xf>
    <xf numFmtId="0" fontId="5" fillId="15" borderId="64" xfId="0" applyFont="1" applyFill="1" applyBorder="1" applyAlignment="1">
      <alignment horizontal="center" vertical="center" textRotation="90" wrapText="1"/>
    </xf>
    <xf numFmtId="0" fontId="5" fillId="15" borderId="22" xfId="0" applyFont="1" applyFill="1" applyBorder="1" applyAlignment="1">
      <alignment horizontal="center" vertical="center" wrapText="1"/>
    </xf>
    <xf numFmtId="0" fontId="5" fillId="15" borderId="23" xfId="0" applyFont="1" applyFill="1" applyBorder="1" applyAlignment="1">
      <alignment horizontal="center" vertical="center" wrapText="1"/>
    </xf>
    <xf numFmtId="0" fontId="1" fillId="0" borderId="15" xfId="0" applyFont="1" applyBorder="1" applyAlignment="1">
      <alignment horizontal="center" vertical="center" wrapText="1"/>
    </xf>
    <xf numFmtId="0" fontId="3" fillId="13" borderId="9"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1" fillId="0" borderId="15" xfId="0" quotePrefix="1" applyFont="1" applyBorder="1" applyAlignment="1">
      <alignment horizontal="justify" vertical="center" wrapText="1"/>
    </xf>
    <xf numFmtId="0" fontId="1" fillId="0" borderId="15" xfId="0" applyFont="1" applyBorder="1" applyAlignment="1">
      <alignment horizontal="justify" vertical="center" wrapText="1"/>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3" xfId="0" quotePrefix="1" applyFont="1" applyBorder="1" applyAlignment="1">
      <alignment horizontal="justify" vertical="center" wrapText="1"/>
    </xf>
    <xf numFmtId="0" fontId="5" fillId="13" borderId="39"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4" fillId="0" borderId="55" xfId="0" applyFont="1" applyBorder="1" applyAlignment="1">
      <alignment horizontal="center" vertical="center" wrapText="1"/>
    </xf>
    <xf numFmtId="0" fontId="5" fillId="0" borderId="0" xfId="0" applyFont="1" applyAlignment="1">
      <alignment horizontal="center" vertical="center"/>
    </xf>
    <xf numFmtId="0" fontId="5" fillId="13" borderId="1"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3" xfId="0" applyFont="1" applyFill="1" applyBorder="1" applyAlignment="1">
      <alignment horizontal="center"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63" xfId="0" applyFont="1" applyFill="1" applyBorder="1" applyAlignment="1">
      <alignment horizontal="center" vertical="center" wrapText="1"/>
    </xf>
    <xf numFmtId="0" fontId="5" fillId="14" borderId="22"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4" borderId="14" xfId="0" applyFont="1" applyFill="1" applyBorder="1" applyAlignment="1">
      <alignment horizontal="center" vertical="center"/>
    </xf>
    <xf numFmtId="0" fontId="1" fillId="0" borderId="15" xfId="0" applyFont="1" applyBorder="1" applyAlignment="1">
      <alignment horizontal="center" vertical="center"/>
    </xf>
    <xf numFmtId="0" fontId="5" fillId="0" borderId="55" xfId="0" applyFont="1" applyBorder="1" applyAlignment="1">
      <alignment horizontal="center" vertical="center"/>
    </xf>
    <xf numFmtId="0" fontId="5" fillId="0" borderId="53" xfId="0" applyFont="1" applyBorder="1" applyAlignment="1">
      <alignment horizontal="center" vertical="center"/>
    </xf>
    <xf numFmtId="0" fontId="4" fillId="0" borderId="46" xfId="0" applyFont="1" applyBorder="1" applyAlignment="1">
      <alignment horizontal="center" vertical="center" wrapText="1"/>
    </xf>
    <xf numFmtId="0" fontId="4" fillId="0" borderId="32" xfId="0" applyFont="1" applyBorder="1" applyAlignment="1">
      <alignment horizontal="center" vertical="center" wrapText="1"/>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1" fillId="0" borderId="4" xfId="0" applyFont="1" applyBorder="1" applyAlignment="1">
      <alignment horizontal="justify" vertical="center" wrapText="1"/>
    </xf>
    <xf numFmtId="0" fontId="1" fillId="0" borderId="17" xfId="0" applyFont="1" applyBorder="1" applyAlignment="1">
      <alignment horizontal="justify" vertical="center" wrapText="1"/>
    </xf>
    <xf numFmtId="164" fontId="0" fillId="0" borderId="9"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0" fontId="3" fillId="0" borderId="13" xfId="0" applyFont="1" applyBorder="1" applyAlignment="1">
      <alignment horizontal="center" vertical="center" wrapText="1"/>
    </xf>
    <xf numFmtId="164" fontId="0" fillId="0" borderId="9" xfId="0" applyNumberFormat="1" applyBorder="1" applyAlignment="1">
      <alignment horizontal="justify" vertical="center" wrapText="1"/>
    </xf>
    <xf numFmtId="164" fontId="0" fillId="0" borderId="13" xfId="0" applyNumberFormat="1" applyBorder="1" applyAlignment="1">
      <alignment horizontal="justify" vertical="center" wrapText="1"/>
    </xf>
    <xf numFmtId="164" fontId="0" fillId="0" borderId="14" xfId="0" applyNumberFormat="1" applyBorder="1" applyAlignment="1">
      <alignment horizontal="justify" vertical="center" wrapText="1"/>
    </xf>
    <xf numFmtId="164" fontId="1" fillId="0" borderId="9" xfId="0" applyNumberFormat="1" applyFont="1" applyBorder="1" applyAlignment="1">
      <alignment horizontal="justify" vertical="center" wrapText="1"/>
    </xf>
    <xf numFmtId="164" fontId="1" fillId="0" borderId="9" xfId="0" applyNumberFormat="1" applyFont="1" applyBorder="1" applyAlignment="1">
      <alignment vertical="center" wrapText="1"/>
    </xf>
    <xf numFmtId="164" fontId="1" fillId="0" borderId="13" xfId="0" applyNumberFormat="1" applyFont="1" applyBorder="1" applyAlignment="1">
      <alignment vertical="center" wrapText="1"/>
    </xf>
    <xf numFmtId="164" fontId="1" fillId="0" borderId="14" xfId="0" applyNumberFormat="1" applyFont="1" applyBorder="1" applyAlignment="1">
      <alignment vertical="center" wrapText="1"/>
    </xf>
    <xf numFmtId="164" fontId="0" fillId="0" borderId="13" xfId="0" applyNumberFormat="1" applyBorder="1" applyAlignment="1">
      <alignment horizontal="justify" vertical="center"/>
    </xf>
    <xf numFmtId="164" fontId="0" fillId="0" borderId="14" xfId="0" applyNumberFormat="1" applyBorder="1" applyAlignment="1">
      <alignment horizontal="justify" vertical="center"/>
    </xf>
    <xf numFmtId="164" fontId="1" fillId="0" borderId="9" xfId="0" applyNumberFormat="1" applyFont="1" applyBorder="1" applyAlignment="1">
      <alignment horizontal="left" vertical="center" wrapText="1"/>
    </xf>
    <xf numFmtId="164" fontId="0" fillId="0" borderId="13" xfId="0" applyNumberFormat="1" applyBorder="1" applyAlignment="1">
      <alignment horizontal="left" vertical="center" wrapText="1"/>
    </xf>
    <xf numFmtId="164" fontId="0" fillId="0" borderId="14" xfId="0" applyNumberFormat="1" applyBorder="1" applyAlignment="1">
      <alignment horizontal="left" vertical="center" wrapText="1"/>
    </xf>
    <xf numFmtId="0" fontId="0" fillId="0" borderId="3" xfId="0" applyBorder="1" applyAlignment="1">
      <alignment horizont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10" borderId="8"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3" fillId="11" borderId="3" xfId="0" applyFont="1" applyFill="1" applyBorder="1" applyAlignment="1">
      <alignment horizontal="center" vertical="center" wrapText="1"/>
    </xf>
  </cellXfs>
  <cellStyles count="2">
    <cellStyle name="Normal" xfId="0" builtinId="0"/>
    <cellStyle name="Normal 3" xfId="1" xr:uid="{00000000-0005-0000-0000-000001000000}"/>
  </cellStyles>
  <dxfs count="93">
    <dxf>
      <fill>
        <patternFill>
          <bgColor rgb="FFFF0000"/>
        </patternFill>
      </fill>
    </dxf>
    <dxf>
      <fill>
        <patternFill>
          <bgColor rgb="FFFF0000"/>
        </patternFill>
      </fill>
    </dxf>
    <dxf>
      <fill>
        <patternFill>
          <bgColor theme="9"/>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8" tint="0.59996337778862885"/>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vertical/>
        <horizontal/>
      </border>
    </dxf>
    <dxf>
      <border outline="0">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border outline="0">
        <right style="thin">
          <color indexed="64"/>
        </right>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76200</xdr:rowOff>
    </xdr:from>
    <xdr:to>
      <xdr:col>5</xdr:col>
      <xdr:colOff>156882</xdr:colOff>
      <xdr:row>3</xdr:row>
      <xdr:rowOff>295275</xdr:rowOff>
    </xdr:to>
    <xdr:pic>
      <xdr:nvPicPr>
        <xdr:cNvPr id="2" name="3 Imagen">
          <a:extLst>
            <a:ext uri="{FF2B5EF4-FFF2-40B4-BE49-F238E27FC236}">
              <a16:creationId xmlns:a16="http://schemas.microsoft.com/office/drawing/2014/main" id="{14F716BC-9931-421F-B219-81997FFA9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963" y="244288"/>
          <a:ext cx="1963831" cy="183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262217</xdr:colOff>
      <xdr:row>0</xdr:row>
      <xdr:rowOff>161925</xdr:rowOff>
    </xdr:from>
    <xdr:to>
      <xdr:col>42</xdr:col>
      <xdr:colOff>246530</xdr:colOff>
      <xdr:row>3</xdr:row>
      <xdr:rowOff>352425</xdr:rowOff>
    </xdr:to>
    <xdr:pic>
      <xdr:nvPicPr>
        <xdr:cNvPr id="4" name="3 Imagen">
          <a:extLst>
            <a:ext uri="{FF2B5EF4-FFF2-40B4-BE49-F238E27FC236}">
              <a16:creationId xmlns:a16="http://schemas.microsoft.com/office/drawing/2014/main" id="{F7A56279-3351-4E95-A73C-706BFE8AB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4650570" y="161925"/>
          <a:ext cx="1878107" cy="197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76201</xdr:rowOff>
    </xdr:from>
    <xdr:to>
      <xdr:col>2</xdr:col>
      <xdr:colOff>1321493</xdr:colOff>
      <xdr:row>3</xdr:row>
      <xdr:rowOff>244929</xdr:rowOff>
    </xdr:to>
    <xdr:pic>
      <xdr:nvPicPr>
        <xdr:cNvPr id="20288" name="3 Imagen">
          <a:extLst>
            <a:ext uri="{FF2B5EF4-FFF2-40B4-BE49-F238E27FC236}">
              <a16:creationId xmlns:a16="http://schemas.microsoft.com/office/drawing/2014/main" id="{6C4763D1-011E-C211-9793-290791AFC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768" y="253094"/>
          <a:ext cx="2183946" cy="178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242207</xdr:colOff>
      <xdr:row>1</xdr:row>
      <xdr:rowOff>16321</xdr:rowOff>
    </xdr:from>
    <xdr:to>
      <xdr:col>10</xdr:col>
      <xdr:colOff>2013857</xdr:colOff>
      <xdr:row>3</xdr:row>
      <xdr:rowOff>272143</xdr:rowOff>
    </xdr:to>
    <xdr:pic>
      <xdr:nvPicPr>
        <xdr:cNvPr id="20293" name="3 Imagen">
          <a:extLst>
            <a:ext uri="{FF2B5EF4-FFF2-40B4-BE49-F238E27FC236}">
              <a16:creationId xmlns:a16="http://schemas.microsoft.com/office/drawing/2014/main" id="{E1BD3392-8949-595E-30AF-89F50D5E3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2461421" y="193214"/>
          <a:ext cx="1771650" cy="1875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419966</xdr:colOff>
      <xdr:row>1</xdr:row>
      <xdr:rowOff>76200</xdr:rowOff>
    </xdr:from>
    <xdr:to>
      <xdr:col>4</xdr:col>
      <xdr:colOff>250247</xdr:colOff>
      <xdr:row>3</xdr:row>
      <xdr:rowOff>295275</xdr:rowOff>
    </xdr:to>
    <xdr:pic>
      <xdr:nvPicPr>
        <xdr:cNvPr id="2" name="3 Imagen">
          <a:extLst>
            <a:ext uri="{FF2B5EF4-FFF2-40B4-BE49-F238E27FC236}">
              <a16:creationId xmlns:a16="http://schemas.microsoft.com/office/drawing/2014/main" id="{B00213D2-01D7-4AC8-9D83-0A9331C28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148" y="249382"/>
          <a:ext cx="2670463" cy="182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627742</xdr:colOff>
      <xdr:row>18</xdr:row>
      <xdr:rowOff>484909</xdr:rowOff>
    </xdr:from>
    <xdr:to>
      <xdr:col>1</xdr:col>
      <xdr:colOff>841976</xdr:colOff>
      <xdr:row>22</xdr:row>
      <xdr:rowOff>762000</xdr:rowOff>
    </xdr:to>
    <xdr:sp macro="" textlink="">
      <xdr:nvSpPr>
        <xdr:cNvPr id="3" name="2 Flecha arriba">
          <a:extLst>
            <a:ext uri="{FF2B5EF4-FFF2-40B4-BE49-F238E27FC236}">
              <a16:creationId xmlns:a16="http://schemas.microsoft.com/office/drawing/2014/main" id="{C9EEFEAF-373B-428A-9FA5-F17F20EF14A7}"/>
            </a:ext>
          </a:extLst>
        </xdr:cNvPr>
        <xdr:cNvSpPr/>
      </xdr:nvSpPr>
      <xdr:spPr>
        <a:xfrm>
          <a:off x="800924" y="10477500"/>
          <a:ext cx="214234" cy="3048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1</xdr:col>
      <xdr:colOff>83509</xdr:colOff>
      <xdr:row>19</xdr:row>
      <xdr:rowOff>69274</xdr:rowOff>
    </xdr:from>
    <xdr:ext cx="280205" cy="2461978"/>
    <xdr:sp macro="" textlink="">
      <xdr:nvSpPr>
        <xdr:cNvPr id="4" name="3 CuadroTexto">
          <a:extLst>
            <a:ext uri="{FF2B5EF4-FFF2-40B4-BE49-F238E27FC236}">
              <a16:creationId xmlns:a16="http://schemas.microsoft.com/office/drawing/2014/main" id="{FF5CAE45-F3A4-42C8-BD8D-9ECFC9BCB97D}"/>
            </a:ext>
          </a:extLst>
        </xdr:cNvPr>
        <xdr:cNvSpPr txBox="1"/>
      </xdr:nvSpPr>
      <xdr:spPr>
        <a:xfrm rot="16200000">
          <a:off x="-834195" y="11845478"/>
          <a:ext cx="24619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200" b="1"/>
            <a:t>Probabilidad de Ocurrencia</a:t>
          </a:r>
        </a:p>
      </xdr:txBody>
    </xdr:sp>
    <xdr:clientData/>
  </xdr:oneCellAnchor>
  <xdr:twoCellAnchor>
    <xdr:from>
      <xdr:col>3</xdr:col>
      <xdr:colOff>144731</xdr:colOff>
      <xdr:row>16</xdr:row>
      <xdr:rowOff>439140</xdr:rowOff>
    </xdr:from>
    <xdr:to>
      <xdr:col>7</xdr:col>
      <xdr:colOff>919209</xdr:colOff>
      <xdr:row>16</xdr:row>
      <xdr:rowOff>629640</xdr:rowOff>
    </xdr:to>
    <xdr:sp macro="" textlink="">
      <xdr:nvSpPr>
        <xdr:cNvPr id="5" name="6 Flecha derecha">
          <a:extLst>
            <a:ext uri="{FF2B5EF4-FFF2-40B4-BE49-F238E27FC236}">
              <a16:creationId xmlns:a16="http://schemas.microsoft.com/office/drawing/2014/main" id="{02302D5A-5F2E-4A64-8D14-3BA459FE1AC2}"/>
            </a:ext>
          </a:extLst>
        </xdr:cNvPr>
        <xdr:cNvSpPr/>
      </xdr:nvSpPr>
      <xdr:spPr>
        <a:xfrm>
          <a:off x="2032413" y="10431731"/>
          <a:ext cx="4792296"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969819</xdr:colOff>
      <xdr:row>16</xdr:row>
      <xdr:rowOff>146875</xdr:rowOff>
    </xdr:from>
    <xdr:ext cx="926826" cy="280205"/>
    <xdr:sp macro="" textlink="">
      <xdr:nvSpPr>
        <xdr:cNvPr id="6" name="7 CuadroTexto">
          <a:extLst>
            <a:ext uri="{FF2B5EF4-FFF2-40B4-BE49-F238E27FC236}">
              <a16:creationId xmlns:a16="http://schemas.microsoft.com/office/drawing/2014/main" id="{CB8960D3-E98E-4A30-B303-6010DC265B57}"/>
            </a:ext>
          </a:extLst>
        </xdr:cNvPr>
        <xdr:cNvSpPr txBox="1"/>
      </xdr:nvSpPr>
      <xdr:spPr>
        <a:xfrm>
          <a:off x="3861955" y="10139466"/>
          <a:ext cx="92682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200" b="1"/>
            <a:t>Impacto</a:t>
          </a:r>
        </a:p>
      </xdr:txBody>
    </xdr:sp>
    <xdr:clientData/>
  </xdr:oneCellAnchor>
  <xdr:twoCellAnchor>
    <xdr:from>
      <xdr:col>14</xdr:col>
      <xdr:colOff>738249</xdr:colOff>
      <xdr:row>1</xdr:row>
      <xdr:rowOff>82758</xdr:rowOff>
    </xdr:from>
    <xdr:to>
      <xdr:col>17</xdr:col>
      <xdr:colOff>1</xdr:colOff>
      <xdr:row>3</xdr:row>
      <xdr:rowOff>229580</xdr:rowOff>
    </xdr:to>
    <xdr:pic>
      <xdr:nvPicPr>
        <xdr:cNvPr id="7" name="3 Imagen">
          <a:extLst>
            <a:ext uri="{FF2B5EF4-FFF2-40B4-BE49-F238E27FC236}">
              <a16:creationId xmlns:a16="http://schemas.microsoft.com/office/drawing/2014/main" id="{8B6A679C-A240-4F2F-9025-01BF17CDE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6376567" y="255940"/>
          <a:ext cx="1651661" cy="1757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115137</xdr:colOff>
      <xdr:row>0</xdr:row>
      <xdr:rowOff>52335</xdr:rowOff>
    </xdr:from>
    <xdr:to>
      <xdr:col>1</xdr:col>
      <xdr:colOff>962967</xdr:colOff>
      <xdr:row>2</xdr:row>
      <xdr:rowOff>195384</xdr:rowOff>
    </xdr:to>
    <xdr:pic>
      <xdr:nvPicPr>
        <xdr:cNvPr id="2" name="5 Imagen">
          <a:extLst>
            <a:ext uri="{FF2B5EF4-FFF2-40B4-BE49-F238E27FC236}">
              <a16:creationId xmlns:a16="http://schemas.microsoft.com/office/drawing/2014/main" id="{FBCC944F-4EDF-40FD-A6D0-7AE845FFE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37" y="52335"/>
          <a:ext cx="1219305" cy="962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429147</xdr:colOff>
      <xdr:row>0</xdr:row>
      <xdr:rowOff>31401</xdr:rowOff>
    </xdr:from>
    <xdr:to>
      <xdr:col>5</xdr:col>
      <xdr:colOff>1496785</xdr:colOff>
      <xdr:row>2</xdr:row>
      <xdr:rowOff>200093</xdr:rowOff>
    </xdr:to>
    <xdr:pic>
      <xdr:nvPicPr>
        <xdr:cNvPr id="3" name="15 Imagen">
          <a:extLst>
            <a:ext uri="{FF2B5EF4-FFF2-40B4-BE49-F238E27FC236}">
              <a16:creationId xmlns:a16="http://schemas.microsoft.com/office/drawing/2014/main" id="{811EE4B4-C9EA-4897-9D48-90371B776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59" t="15550" r="15723" b="13467"/>
        <a:stretch>
          <a:fillRect/>
        </a:stretch>
      </xdr:blipFill>
      <xdr:spPr bwMode="auto">
        <a:xfrm>
          <a:off x="5486922" y="31401"/>
          <a:ext cx="1067638" cy="98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ED307-46DF-4058-8576-B4F12D86DC53}" name="ACTIVIDAD_ADMINISTRATIVA_CONTABLE_FINANCIERA" displayName="ACTIVIDAD_ADMINISTRATIVA_CONTABLE_FINANCIERA" ref="A1:A9" totalsRowShown="0" headerRowDxfId="92" dataDxfId="91" tableBorderDxfId="90">
  <autoFilter ref="A1:A9" xr:uid="{A08ED307-46DF-4058-8576-B4F12D86DC53}"/>
  <tableColumns count="1">
    <tableColumn id="1" xr3:uid="{F654033C-DB94-48B2-9CF5-C845E3C6B582}" name="ACTIVIDAD ADMINISTRATIVA, CONTABLE Y FINANCIERA" dataDxfId="8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329B7-77FE-42FA-BAB1-96E2CB26287C}" name="DEFENSA_JUDICIAL" displayName="DEFENSA_JUDICIAL" ref="B1:B5" totalsRowShown="0" headerRowDxfId="88" dataDxfId="87" tableBorderDxfId="86">
  <autoFilter ref="B1:B5" xr:uid="{2C7329B7-77FE-42FA-BAB1-96E2CB26287C}"/>
  <tableColumns count="1">
    <tableColumn id="1" xr3:uid="{189414B6-8727-4AFC-871A-AD559AEA99F0}" name="DEFENSA JUDICIAL" dataDxfId="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D62607-90D6-4742-9633-CFBB7F36F46B}" name="ETAPA_PRECONTRACTUAL" displayName="ETAPA_PRECONTRACTUAL" ref="C1:C11" totalsRowShown="0" headerRowDxfId="84" dataDxfId="83" tableBorderDxfId="82">
  <autoFilter ref="C1:C11" xr:uid="{5BD62607-90D6-4742-9633-CFBB7F36F46B}"/>
  <tableColumns count="1">
    <tableColumn id="1" xr3:uid="{48CEC676-4850-4B57-A713-BCAA2786389E}" name="ETAPA PRECONTRACTUAL" dataDxfId="8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8E6BA4-1339-44E5-85AC-5E6D9B4BB8BD}" name="ETAPA_CONTRACTUAL" displayName="ETAPA_CONTRACTUAL" ref="D1:D16" totalsRowShown="0" headerRowDxfId="80" dataDxfId="79" tableBorderDxfId="78">
  <autoFilter ref="D1:D16" xr:uid="{D18E6BA4-1339-44E5-85AC-5E6D9B4BB8BD}"/>
  <tableColumns count="1">
    <tableColumn id="1" xr3:uid="{D221B870-F996-4E2C-80E1-226AFB43CD33}" name="ETAPA CONTRACTUAL" dataDxfId="7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88659-8BBE-4E27-A85E-CD8C039040A5}" name="ETAPA_POSTCONTRACTUAL" displayName="ETAPA_POSTCONTRACTUAL" ref="E1:E9" totalsRowShown="0" headerRowDxfId="76" dataDxfId="75" tableBorderDxfId="74">
  <autoFilter ref="E1:E9" xr:uid="{48488659-8BBE-4E27-A85E-CD8C039040A5}"/>
  <tableColumns count="1">
    <tableColumn id="1" xr3:uid="{D761EA7D-96C5-4512-ACFB-B3213F79E421}" name="ETAPA POSTCONTRACTUAL" dataDxfId="7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E700AF-DC25-4108-9758-288498DF0BB9}" name="GESTIÓN_PREDIAL_REGISTRO_INMOBILIARIO" displayName="GESTIÓN_PREDIAL_REGISTRO_INMOBILIARIO" ref="F1:F3" totalsRowShown="0" headerRowDxfId="72" tableBorderDxfId="71">
  <autoFilter ref="F1:F3" xr:uid="{63E700AF-DC25-4108-9758-288498DF0BB9}"/>
  <tableColumns count="1">
    <tableColumn id="1" xr3:uid="{0FA85B46-4004-40C2-8462-B522D980493C}" name="GESTIÓN PREDIAL Y REGISTRO INMOBILIARIO"/>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E569D0-2689-4CDE-B603-9BDBD280B79D}" name="ACTIVIDAD_MANEJO_BASES_DE_DATOS_SISTEMAS_INFORMACIÓN" displayName="ACTIVIDAD_MANEJO_BASES_DE_DATOS_SISTEMAS_INFORMACIÓN" ref="G1:G5" totalsRowShown="0" headerRowDxfId="70" dataDxfId="69" tableBorderDxfId="68">
  <autoFilter ref="G1:G5" xr:uid="{12E569D0-2689-4CDE-B603-9BDBD280B79D}"/>
  <tableColumns count="1">
    <tableColumn id="1" xr3:uid="{D17E0C07-6E27-464C-BDCA-03EEC997346E}" name="ACTIVIDAD DE MANEJO DE BASES DE DATOS Y SISTEMAS DE INFORMACIÓN" dataDxfId="6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A8A21-04A1-4DD5-B2B8-1087B05CCB62}" name="ACTIVIDAD_DE_LA_GESTIÓN_COBRO" displayName="ACTIVIDAD_DE_LA_GESTIÓN_COBRO" ref="H1:H2" totalsRowShown="0" headerRowDxfId="66" dataDxfId="65" tableBorderDxfId="64">
  <autoFilter ref="H1:H2" xr:uid="{C04A8A21-04A1-4DD5-B2B8-1087B05CCB62}"/>
  <tableColumns count="1">
    <tableColumn id="1" xr3:uid="{8F7DA3C4-2955-455A-B57E-5B82F30CD1AA}" name="ACTIVIDAD DE LA GESTIÓN DE COBRO" dataDxfId="6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56AF-F16D-4DC3-95C5-903E56E28A6B}">
  <dimension ref="A1:AQ39"/>
  <sheetViews>
    <sheetView tabSelected="1" topLeftCell="B31" zoomScale="70" zoomScaleNormal="70" zoomScaleSheetLayoutView="90" workbookViewId="0">
      <selection activeCell="Q18" sqref="Q18"/>
    </sheetView>
  </sheetViews>
  <sheetFormatPr baseColWidth="10" defaultColWidth="11.42578125" defaultRowHeight="12.75" x14ac:dyDescent="0.2"/>
  <cols>
    <col min="1" max="1" width="2.42578125" style="1" customWidth="1"/>
    <col min="2" max="2" width="15.140625" style="2" customWidth="1"/>
    <col min="3" max="3" width="3.7109375" style="2" customWidth="1"/>
    <col min="4" max="4" width="6.28515625" style="2" customWidth="1"/>
    <col min="5" max="5" width="4.140625" style="2" customWidth="1"/>
    <col min="6" max="6" width="4" style="2" customWidth="1"/>
    <col min="7" max="7" width="6.28515625" style="3" customWidth="1"/>
    <col min="8" max="8" width="10" style="3" customWidth="1"/>
    <col min="9" max="9" width="6.140625" style="3" customWidth="1"/>
    <col min="10" max="10" width="6.28515625" style="3" customWidth="1"/>
    <col min="11" max="11" width="8" style="3" customWidth="1"/>
    <col min="12" max="12" width="7.28515625" style="3" customWidth="1"/>
    <col min="13" max="13" width="7.42578125" style="3" customWidth="1"/>
    <col min="14" max="16" width="7.42578125" style="2" customWidth="1"/>
    <col min="17" max="17" width="23.42578125" style="2" customWidth="1"/>
    <col min="18" max="27" width="3.7109375" style="2" customWidth="1"/>
    <col min="28" max="28" width="5.42578125" style="2" customWidth="1"/>
    <col min="29" max="32" width="7.42578125" style="2" customWidth="1"/>
    <col min="33" max="34" width="5.7109375" style="2" customWidth="1"/>
    <col min="35" max="35" width="4.28515625" style="2" customWidth="1"/>
    <col min="36" max="36" width="6.28515625" style="2" customWidth="1"/>
    <col min="37" max="37" width="5.140625" style="2" customWidth="1"/>
    <col min="38" max="38" width="9.28515625" style="2" customWidth="1"/>
    <col min="39" max="39" width="5.42578125" style="2" customWidth="1"/>
    <col min="40" max="41" width="9.28515625" style="2" customWidth="1"/>
    <col min="42" max="42" width="9.7109375" style="2" customWidth="1"/>
    <col min="43" max="43" width="10.7109375" style="2" customWidth="1"/>
    <col min="44" max="16384" width="11.42578125" style="2"/>
  </cols>
  <sheetData>
    <row r="1" spans="1:43" ht="13.5" thickBot="1" x14ac:dyDescent="0.25"/>
    <row r="2" spans="1:43" ht="26.25" customHeight="1" x14ac:dyDescent="0.2">
      <c r="B2" s="266"/>
      <c r="C2" s="267"/>
      <c r="D2" s="267"/>
      <c r="E2" s="267"/>
      <c r="F2" s="267"/>
      <c r="G2" s="272" t="s">
        <v>0</v>
      </c>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4"/>
      <c r="AO2" s="275"/>
      <c r="AP2" s="275"/>
      <c r="AQ2" s="276"/>
    </row>
    <row r="3" spans="1:43" ht="100.5" customHeight="1" x14ac:dyDescent="0.2">
      <c r="B3" s="268"/>
      <c r="C3" s="269"/>
      <c r="D3" s="269"/>
      <c r="E3" s="269"/>
      <c r="F3" s="269"/>
      <c r="G3" s="283" t="s">
        <v>483</v>
      </c>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77"/>
      <c r="AO3" s="278"/>
      <c r="AP3" s="278"/>
      <c r="AQ3" s="279"/>
    </row>
    <row r="4" spans="1:43" ht="29.25" customHeight="1" thickBot="1" x14ac:dyDescent="0.25">
      <c r="B4" s="270"/>
      <c r="C4" s="271"/>
      <c r="D4" s="271"/>
      <c r="E4" s="271"/>
      <c r="F4" s="271"/>
      <c r="G4" s="303" t="s">
        <v>484</v>
      </c>
      <c r="H4" s="297"/>
      <c r="I4" s="297"/>
      <c r="J4" s="297"/>
      <c r="K4" s="297"/>
      <c r="L4" s="297"/>
      <c r="M4" s="297"/>
      <c r="N4" s="297"/>
      <c r="O4" s="297"/>
      <c r="P4" s="304"/>
      <c r="Q4" s="295" t="s">
        <v>486</v>
      </c>
      <c r="R4" s="296"/>
      <c r="S4" s="296"/>
      <c r="T4" s="296"/>
      <c r="U4" s="296"/>
      <c r="V4" s="296"/>
      <c r="W4" s="296"/>
      <c r="X4" s="296"/>
      <c r="Y4" s="296"/>
      <c r="Z4" s="296"/>
      <c r="AA4" s="296"/>
      <c r="AB4" s="296"/>
      <c r="AC4" s="296"/>
      <c r="AD4" s="296"/>
      <c r="AE4" s="297" t="s">
        <v>487</v>
      </c>
      <c r="AF4" s="297"/>
      <c r="AG4" s="297"/>
      <c r="AH4" s="297"/>
      <c r="AI4" s="297"/>
      <c r="AJ4" s="297"/>
      <c r="AK4" s="297"/>
      <c r="AL4" s="297"/>
      <c r="AM4" s="298"/>
      <c r="AN4" s="280"/>
      <c r="AO4" s="281"/>
      <c r="AP4" s="281"/>
      <c r="AQ4" s="282"/>
    </row>
    <row r="5" spans="1:43" ht="17.25" customHeight="1" thickBot="1" x14ac:dyDescent="0.25">
      <c r="B5" s="5"/>
      <c r="C5" s="5"/>
      <c r="D5" s="6"/>
      <c r="E5" s="6"/>
      <c r="F5" s="6"/>
      <c r="G5" s="7"/>
      <c r="H5" s="7"/>
      <c r="I5" s="7"/>
      <c r="J5" s="7"/>
      <c r="K5" s="7"/>
      <c r="L5" s="7"/>
      <c r="M5" s="7"/>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3" ht="26.25" customHeight="1" thickBot="1" x14ac:dyDescent="0.25">
      <c r="B6" s="285" t="s">
        <v>4</v>
      </c>
      <c r="C6" s="286"/>
      <c r="D6" s="286"/>
      <c r="E6" s="286"/>
      <c r="F6" s="286"/>
      <c r="G6" s="286"/>
      <c r="H6" s="198" t="s">
        <v>485</v>
      </c>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263"/>
    </row>
    <row r="7" spans="1:43" ht="26.25" customHeight="1" thickBot="1" x14ac:dyDescent="0.25">
      <c r="B7" s="9"/>
      <c r="C7" s="9"/>
      <c r="D7" s="9"/>
      <c r="E7" s="9"/>
      <c r="F7" s="9"/>
      <c r="G7" s="9"/>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21.75" customHeight="1" x14ac:dyDescent="0.2">
      <c r="B8" s="290" t="s">
        <v>19</v>
      </c>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2"/>
    </row>
    <row r="9" spans="1:43" ht="39.75" customHeight="1" x14ac:dyDescent="0.2">
      <c r="B9" s="299" t="s">
        <v>302</v>
      </c>
      <c r="C9" s="300"/>
      <c r="D9" s="300"/>
      <c r="E9" s="300"/>
      <c r="F9" s="300"/>
      <c r="G9" s="300"/>
      <c r="H9" s="300"/>
      <c r="I9" s="300"/>
      <c r="J9" s="300"/>
      <c r="K9" s="300"/>
      <c r="L9" s="300"/>
      <c r="M9" s="301" t="s">
        <v>48</v>
      </c>
      <c r="N9" s="301"/>
      <c r="O9" s="301"/>
      <c r="P9" s="301"/>
      <c r="Q9" s="300" t="s">
        <v>49</v>
      </c>
      <c r="R9" s="300"/>
      <c r="S9" s="300"/>
      <c r="T9" s="300"/>
      <c r="U9" s="300"/>
      <c r="V9" s="300"/>
      <c r="W9" s="300"/>
      <c r="X9" s="300"/>
      <c r="Y9" s="300"/>
      <c r="Z9" s="300"/>
      <c r="AA9" s="300"/>
      <c r="AB9" s="300"/>
      <c r="AC9" s="300"/>
      <c r="AD9" s="300"/>
      <c r="AE9" s="300"/>
      <c r="AF9" s="300"/>
      <c r="AG9" s="301" t="s">
        <v>7</v>
      </c>
      <c r="AH9" s="301"/>
      <c r="AI9" s="301"/>
      <c r="AJ9" s="301"/>
      <c r="AK9" s="301" t="s">
        <v>50</v>
      </c>
      <c r="AL9" s="301"/>
      <c r="AM9" s="301"/>
      <c r="AN9" s="301"/>
      <c r="AO9" s="301"/>
      <c r="AP9" s="169" t="s">
        <v>318</v>
      </c>
      <c r="AQ9" s="250"/>
    </row>
    <row r="10" spans="1:43" ht="88.5" customHeight="1" x14ac:dyDescent="0.2">
      <c r="B10" s="302" t="s">
        <v>8</v>
      </c>
      <c r="C10" s="190"/>
      <c r="D10" s="190" t="s">
        <v>9</v>
      </c>
      <c r="E10" s="190"/>
      <c r="F10" s="190"/>
      <c r="G10" s="190" t="s">
        <v>10</v>
      </c>
      <c r="H10" s="190"/>
      <c r="I10" s="190"/>
      <c r="J10" s="169" t="s">
        <v>11</v>
      </c>
      <c r="K10" s="169"/>
      <c r="L10" s="169"/>
      <c r="M10" s="150" t="s">
        <v>51</v>
      </c>
      <c r="N10" s="147" t="s">
        <v>52</v>
      </c>
      <c r="O10" s="169" t="s">
        <v>12</v>
      </c>
      <c r="P10" s="169"/>
      <c r="Q10" s="147" t="s">
        <v>319</v>
      </c>
      <c r="R10" s="151" t="s">
        <v>53</v>
      </c>
      <c r="S10" s="151" t="s">
        <v>54</v>
      </c>
      <c r="T10" s="151" t="s">
        <v>55</v>
      </c>
      <c r="U10" s="151" t="s">
        <v>54</v>
      </c>
      <c r="V10" s="151" t="s">
        <v>56</v>
      </c>
      <c r="W10" s="151" t="s">
        <v>54</v>
      </c>
      <c r="X10" s="151" t="s">
        <v>57</v>
      </c>
      <c r="Y10" s="151" t="s">
        <v>54</v>
      </c>
      <c r="Z10" s="151" t="s">
        <v>58</v>
      </c>
      <c r="AA10" s="151" t="s">
        <v>54</v>
      </c>
      <c r="AB10" s="99" t="s">
        <v>37</v>
      </c>
      <c r="AC10" s="147" t="s">
        <v>51</v>
      </c>
      <c r="AD10" s="147" t="s">
        <v>14</v>
      </c>
      <c r="AE10" s="169" t="s">
        <v>15</v>
      </c>
      <c r="AF10" s="169"/>
      <c r="AG10" s="169" t="s">
        <v>16</v>
      </c>
      <c r="AH10" s="169"/>
      <c r="AI10" s="169"/>
      <c r="AJ10" s="169"/>
      <c r="AK10" s="169" t="s">
        <v>17</v>
      </c>
      <c r="AL10" s="169"/>
      <c r="AM10" s="169"/>
      <c r="AN10" s="169" t="s">
        <v>18</v>
      </c>
      <c r="AO10" s="169"/>
      <c r="AP10" s="169"/>
      <c r="AQ10" s="250"/>
    </row>
    <row r="11" spans="1:43" ht="210.75" customHeight="1" x14ac:dyDescent="0.2">
      <c r="B11" s="293" t="s">
        <v>526</v>
      </c>
      <c r="C11" s="294"/>
      <c r="D11" s="189" t="s">
        <v>496</v>
      </c>
      <c r="E11" s="189"/>
      <c r="F11" s="189"/>
      <c r="G11" s="188" t="s">
        <v>495</v>
      </c>
      <c r="H11" s="188"/>
      <c r="I11" s="188"/>
      <c r="J11" s="188" t="s">
        <v>497</v>
      </c>
      <c r="K11" s="188"/>
      <c r="L11" s="188"/>
      <c r="M11" s="16">
        <v>3</v>
      </c>
      <c r="N11" s="16">
        <v>1</v>
      </c>
      <c r="O11" s="264" t="str">
        <f>VLOOKUP(N11,Instrucciones!$C$19:$H$23,MATCH(Mapa!M11,Instrucciones!$C$18:$H$18,0),FALSE)</f>
        <v>Zona de Riesgo Moderada</v>
      </c>
      <c r="P11" s="264"/>
      <c r="Q11" s="115" t="s">
        <v>498</v>
      </c>
      <c r="R11" s="109" t="s">
        <v>59</v>
      </c>
      <c r="S11" s="110">
        <f>IFERROR(VLOOKUP(R11,Instrucciones!$J$17:$K$29,2,),0)</f>
        <v>20</v>
      </c>
      <c r="T11" s="109" t="s">
        <v>138</v>
      </c>
      <c r="U11" s="110">
        <f>IFERROR(VLOOKUP(T11,Instrucciones!$J$17:$K$29,2,),0)</f>
        <v>15</v>
      </c>
      <c r="V11" s="109" t="s">
        <v>61</v>
      </c>
      <c r="W11" s="110">
        <f>IFERROR(VLOOKUP(V11,Instrucciones!$J$17:$K$29,2,),0)</f>
        <v>20</v>
      </c>
      <c r="X11" s="109" t="s">
        <v>62</v>
      </c>
      <c r="Y11" s="110">
        <f>IFERROR(VLOOKUP(X11,Instrucciones!$J$17:$K$29,2,),0)</f>
        <v>20</v>
      </c>
      <c r="Z11" s="109" t="s">
        <v>63</v>
      </c>
      <c r="AA11" s="110">
        <f>IFERROR(VLOOKUP(Z11,Instrucciones!$J$17:$K$29,2,),0)</f>
        <v>20</v>
      </c>
      <c r="AB11" s="110">
        <f t="shared" ref="AB11:AB14" si="0">SUM(S11,U11,W11,Y11,AA11)</f>
        <v>95</v>
      </c>
      <c r="AC11" s="110">
        <f>IF(S11=10,(IF(M11=1,1,(IF((M11-(_xlfn.IFS(AB11&lt;=65,Instrucciones!$M$18,AB11&lt;=85,Instrucciones!$M$19,AB11&gt;85,Instrucciones!$M$20))=0),1,(M11-(_xlfn.IFS(AB11&lt;=65,Instrucciones!$M$18,AB11&lt;=85,Instrucciones!$M$19,AB11&gt;85,Instrucciones!$M$20))))))),M11)</f>
        <v>3</v>
      </c>
      <c r="AD11" s="110">
        <f>IF(S11&gt;10,(IF(N11=1,1,(IF((N11-(_xlfn.IFS(AB11&lt;=65,Instrucciones!$M$18,AB11&lt;=85,Instrucciones!$M$19,AB11&gt;85,Instrucciones!$M$20))=0),1,(N11-(_xlfn.IFS(AB11&lt;=65,Instrucciones!$M$18,AB11&lt;=85,Instrucciones!$M$19,AB11&gt;85,Instrucciones!$M$20))))))),N11)</f>
        <v>1</v>
      </c>
      <c r="AE11" s="264" t="str">
        <f>VLOOKUP(AD11,Instrucciones!$C$19:$H$23,MATCH(Mapa!AC11,Instrucciones!$C$18:$H$18,0),FALSE)</f>
        <v>Zona de Riesgo Moderada</v>
      </c>
      <c r="AF11" s="264"/>
      <c r="AG11" s="189" t="s">
        <v>491</v>
      </c>
      <c r="AH11" s="189"/>
      <c r="AI11" s="189"/>
      <c r="AJ11" s="189"/>
      <c r="AK11" s="195" t="s">
        <v>317</v>
      </c>
      <c r="AL11" s="260"/>
      <c r="AM11" s="261"/>
      <c r="AN11" s="195" t="s">
        <v>522</v>
      </c>
      <c r="AO11" s="261"/>
      <c r="AP11" s="195" t="s">
        <v>492</v>
      </c>
      <c r="AQ11" s="196"/>
    </row>
    <row r="12" spans="1:43" s="11" customFormat="1" ht="226.9" customHeight="1" x14ac:dyDescent="0.2">
      <c r="A12" s="1"/>
      <c r="B12" s="187" t="s">
        <v>517</v>
      </c>
      <c r="C12" s="188"/>
      <c r="D12" s="189" t="s">
        <v>496</v>
      </c>
      <c r="E12" s="189"/>
      <c r="F12" s="189"/>
      <c r="G12" s="188" t="s">
        <v>516</v>
      </c>
      <c r="H12" s="188"/>
      <c r="I12" s="188"/>
      <c r="J12" s="188" t="s">
        <v>518</v>
      </c>
      <c r="K12" s="188"/>
      <c r="L12" s="188"/>
      <c r="M12" s="16">
        <v>3</v>
      </c>
      <c r="N12" s="16">
        <v>1</v>
      </c>
      <c r="O12" s="264" t="str">
        <f>VLOOKUP(N12,Instrucciones!$C$19:$H$23,MATCH(Mapa!M12,Instrucciones!$C$18:$H$18,0),FALSE)</f>
        <v>Zona de Riesgo Moderada</v>
      </c>
      <c r="P12" s="264"/>
      <c r="Q12" s="115" t="s">
        <v>515</v>
      </c>
      <c r="R12" s="109" t="s">
        <v>59</v>
      </c>
      <c r="S12" s="16">
        <f>IFERROR(VLOOKUP(R12,Instrucciones!$J$17:$K$29,2,),0)</f>
        <v>20</v>
      </c>
      <c r="T12" s="109" t="s">
        <v>138</v>
      </c>
      <c r="U12" s="16">
        <f>IFERROR(VLOOKUP(T12,Instrucciones!$J$17:$K$29,2,),0)</f>
        <v>15</v>
      </c>
      <c r="V12" s="109" t="s">
        <v>61</v>
      </c>
      <c r="W12" s="16">
        <f>IFERROR(VLOOKUP(V12,Instrucciones!$J$17:$K$29,2,),0)</f>
        <v>20</v>
      </c>
      <c r="X12" s="109" t="s">
        <v>62</v>
      </c>
      <c r="Y12" s="16">
        <f>IFERROR(VLOOKUP(X12,Instrucciones!$J$17:$K$29,2,),0)</f>
        <v>20</v>
      </c>
      <c r="Z12" s="109" t="s">
        <v>63</v>
      </c>
      <c r="AA12" s="16">
        <f>IFERROR(VLOOKUP(Z12,Instrucciones!$J$17:$K$29,2,),0)</f>
        <v>20</v>
      </c>
      <c r="AB12" s="16">
        <f t="shared" si="0"/>
        <v>95</v>
      </c>
      <c r="AC12" s="16">
        <f>IF(S12=10,(IF(M12=1,1,(IF((M12-(_xlfn.IFS(AB12&lt;=65,Instrucciones!$M$18,AB12&lt;=85,Instrucciones!$M$19,AB12&gt;85,Instrucciones!$M$20))=0),1,(M12-(_xlfn.IFS(AB12&lt;=65,Instrucciones!$M$18,AB12&lt;=85,Instrucciones!$M$19,AB12&gt;85,Instrucciones!$M$20))))))),M12)</f>
        <v>3</v>
      </c>
      <c r="AD12" s="16">
        <f>IF(S12&gt;10,(IF(N12=1,1,(IF((N12-(_xlfn.IFS(AB12&lt;=65,Instrucciones!$M$18,AB12&lt;=85,Instrucciones!$M$19,AB12&gt;85,Instrucciones!$M$20))=0),1,(N12-(_xlfn.IFS(AB12&lt;=65,Instrucciones!$M$18,AB12&lt;=85,Instrucciones!$M$19,AB12&gt;85,Instrucciones!$M$20))))))),N12)</f>
        <v>1</v>
      </c>
      <c r="AE12" s="189" t="str">
        <f>VLOOKUP(AD12,Instrucciones!$C$19:$H$23,MATCH(Mapa!AC12,Instrucciones!$C$18:$H$18,0),FALSE)</f>
        <v>Zona de Riesgo Moderada</v>
      </c>
      <c r="AF12" s="189"/>
      <c r="AG12" s="189" t="s">
        <v>519</v>
      </c>
      <c r="AH12" s="189"/>
      <c r="AI12" s="189"/>
      <c r="AJ12" s="189"/>
      <c r="AK12" s="195" t="s">
        <v>317</v>
      </c>
      <c r="AL12" s="260"/>
      <c r="AM12" s="261"/>
      <c r="AN12" s="189" t="s">
        <v>520</v>
      </c>
      <c r="AO12" s="189"/>
      <c r="AP12" s="189" t="s">
        <v>521</v>
      </c>
      <c r="AQ12" s="262"/>
    </row>
    <row r="13" spans="1:43" s="11" customFormat="1" ht="250.9" customHeight="1" x14ac:dyDescent="0.2">
      <c r="A13" s="1"/>
      <c r="B13" s="187" t="s">
        <v>499</v>
      </c>
      <c r="C13" s="188"/>
      <c r="D13" s="189" t="s">
        <v>496</v>
      </c>
      <c r="E13" s="189"/>
      <c r="F13" s="189"/>
      <c r="G13" s="188" t="s">
        <v>500</v>
      </c>
      <c r="H13" s="188"/>
      <c r="I13" s="188"/>
      <c r="J13" s="188" t="s">
        <v>501</v>
      </c>
      <c r="K13" s="188"/>
      <c r="L13" s="188"/>
      <c r="M13" s="16">
        <v>2</v>
      </c>
      <c r="N13" s="16">
        <v>5</v>
      </c>
      <c r="O13" s="264" t="str">
        <f>VLOOKUP(N13,Instrucciones!$C$19:$H$23,MATCH(Mapa!M13,Instrucciones!$C$18:$H$18,0),FALSE)</f>
        <v>Zona de Riesgo Alta</v>
      </c>
      <c r="P13" s="264"/>
      <c r="Q13" s="115" t="s">
        <v>493</v>
      </c>
      <c r="R13" s="109" t="s">
        <v>59</v>
      </c>
      <c r="S13" s="110">
        <f>IFERROR(VLOOKUP(R13,Instrucciones!$J$17:$K$29,2,),0)</f>
        <v>20</v>
      </c>
      <c r="T13" s="109" t="s">
        <v>138</v>
      </c>
      <c r="U13" s="110">
        <f>IFERROR(VLOOKUP(T13,Instrucciones!$J$17:$K$29,2,),0)</f>
        <v>15</v>
      </c>
      <c r="V13" s="109" t="s">
        <v>61</v>
      </c>
      <c r="W13" s="110">
        <f>IFERROR(VLOOKUP(V13,Instrucciones!$J$17:$K$29,2,),0)</f>
        <v>20</v>
      </c>
      <c r="X13" s="109" t="s">
        <v>62</v>
      </c>
      <c r="Y13" s="110">
        <f>IFERROR(VLOOKUP(X13,Instrucciones!$J$17:$K$29,2,),0)</f>
        <v>20</v>
      </c>
      <c r="Z13" s="109" t="s">
        <v>63</v>
      </c>
      <c r="AA13" s="110">
        <f>IFERROR(VLOOKUP(Z13,Instrucciones!$J$17:$K$29,2,),0)</f>
        <v>20</v>
      </c>
      <c r="AB13" s="110">
        <f t="shared" si="0"/>
        <v>95</v>
      </c>
      <c r="AC13" s="110">
        <f>IF(S13=10,(IF(M13=1,1,(IF((M13-(_xlfn.IFS(AB13&lt;=65,Instrucciones!$M$18,AB13&lt;=85,Instrucciones!$M$19,AB13&gt;85,Instrucciones!$M$20))=0),1,(M13-(_xlfn.IFS(AB13&lt;=65,Instrucciones!$M$18,AB13&lt;=85,Instrucciones!$M$19,AB13&gt;85,Instrucciones!$M$20))))))),M13)</f>
        <v>2</v>
      </c>
      <c r="AD13" s="110">
        <v>5</v>
      </c>
      <c r="AE13" s="264" t="str">
        <f>VLOOKUP(AD13,Instrucciones!$C$19:$H$23,MATCH(Mapa!AC13,Instrucciones!$C$18:$H$18,0),FALSE)</f>
        <v>Zona de Riesgo Alta</v>
      </c>
      <c r="AF13" s="264"/>
      <c r="AG13" s="306" t="s">
        <v>503</v>
      </c>
      <c r="AH13" s="306"/>
      <c r="AI13" s="306"/>
      <c r="AJ13" s="306"/>
      <c r="AK13" s="195" t="s">
        <v>317</v>
      </c>
      <c r="AL13" s="260"/>
      <c r="AM13" s="261"/>
      <c r="AN13" s="189" t="s">
        <v>502</v>
      </c>
      <c r="AO13" s="189"/>
      <c r="AP13" s="189" t="s">
        <v>489</v>
      </c>
      <c r="AQ13" s="265"/>
    </row>
    <row r="14" spans="1:43" s="11" customFormat="1" ht="274.14999999999998" customHeight="1" x14ac:dyDescent="0.2">
      <c r="A14" s="1"/>
      <c r="B14" s="187" t="s">
        <v>504</v>
      </c>
      <c r="C14" s="188"/>
      <c r="D14" s="189" t="s">
        <v>496</v>
      </c>
      <c r="E14" s="189"/>
      <c r="F14" s="189"/>
      <c r="G14" s="188" t="s">
        <v>505</v>
      </c>
      <c r="H14" s="188"/>
      <c r="I14" s="188"/>
      <c r="J14" s="188" t="s">
        <v>506</v>
      </c>
      <c r="K14" s="188"/>
      <c r="L14" s="188"/>
      <c r="M14" s="16">
        <v>2</v>
      </c>
      <c r="N14" s="16">
        <v>5</v>
      </c>
      <c r="O14" s="264" t="str">
        <f>VLOOKUP(N14,Instrucciones!$C$19:$H$23,MATCH(Mapa!M14,Instrucciones!$C$18:$H$18,0),FALSE)</f>
        <v>Zona de Riesgo Alta</v>
      </c>
      <c r="P14" s="264"/>
      <c r="Q14" s="115" t="s">
        <v>507</v>
      </c>
      <c r="R14" s="109" t="s">
        <v>59</v>
      </c>
      <c r="S14" s="110">
        <f>IFERROR(VLOOKUP(R14,Instrucciones!$J$17:$K$29,2,),0)</f>
        <v>20</v>
      </c>
      <c r="T14" s="109" t="s">
        <v>138</v>
      </c>
      <c r="U14" s="110">
        <f>IFERROR(VLOOKUP(T14,Instrucciones!$J$17:$K$29,2,),0)</f>
        <v>15</v>
      </c>
      <c r="V14" s="109" t="s">
        <v>61</v>
      </c>
      <c r="W14" s="110">
        <f>IFERROR(VLOOKUP(V14,Instrucciones!$J$17:$K$29,2,),0)</f>
        <v>20</v>
      </c>
      <c r="X14" s="109" t="s">
        <v>62</v>
      </c>
      <c r="Y14" s="110">
        <f>IFERROR(VLOOKUP(X14,Instrucciones!$J$17:$K$29,2,),0)</f>
        <v>20</v>
      </c>
      <c r="Z14" s="109" t="s">
        <v>63</v>
      </c>
      <c r="AA14" s="110">
        <f>IFERROR(VLOOKUP(Z14,Instrucciones!$J$17:$K$29,2,),0)</f>
        <v>20</v>
      </c>
      <c r="AB14" s="110">
        <f t="shared" si="0"/>
        <v>95</v>
      </c>
      <c r="AC14" s="110">
        <f>IF(S14=10,(IF(M14=1,1,(IF((M14-(_xlfn.IFS(AB14&lt;=65,Instrucciones!$M$18,AB14&lt;=85,Instrucciones!$M$19,AB14&gt;85,Instrucciones!$M$20))=0),1,(M14-(_xlfn.IFS(AB14&lt;=65,Instrucciones!$M$18,AB14&lt;=85,Instrucciones!$M$19,AB14&gt;85,Instrucciones!$M$20))))))),M14)</f>
        <v>2</v>
      </c>
      <c r="AD14" s="110">
        <v>5</v>
      </c>
      <c r="AE14" s="264" t="str">
        <f>VLOOKUP(AD14,Instrucciones!$C$19:$H$23,MATCH(Mapa!AC14,Instrucciones!$C$18:$H$18,0),FALSE)</f>
        <v>Zona de Riesgo Alta</v>
      </c>
      <c r="AF14" s="264"/>
      <c r="AG14" s="306" t="s">
        <v>508</v>
      </c>
      <c r="AH14" s="306"/>
      <c r="AI14" s="306"/>
      <c r="AJ14" s="306"/>
      <c r="AK14" s="195" t="s">
        <v>317</v>
      </c>
      <c r="AL14" s="260"/>
      <c r="AM14" s="261"/>
      <c r="AN14" s="189" t="s">
        <v>523</v>
      </c>
      <c r="AO14" s="189"/>
      <c r="AP14" s="195" t="s">
        <v>509</v>
      </c>
      <c r="AQ14" s="196"/>
    </row>
    <row r="15" spans="1:43" ht="21.75" customHeight="1" thickBot="1" x14ac:dyDescent="0.25">
      <c r="B15" s="183" t="s">
        <v>64</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5"/>
      <c r="AQ15" s="186"/>
    </row>
    <row r="16" spans="1:43" ht="39.75" customHeight="1" x14ac:dyDescent="0.2">
      <c r="B16" s="242" t="s">
        <v>303</v>
      </c>
      <c r="C16" s="239"/>
      <c r="D16" s="239"/>
      <c r="E16" s="239"/>
      <c r="F16" s="239"/>
      <c r="G16" s="239"/>
      <c r="H16" s="239"/>
      <c r="I16" s="239"/>
      <c r="J16" s="239"/>
      <c r="K16" s="239"/>
      <c r="L16" s="240"/>
      <c r="M16" s="255" t="s">
        <v>48</v>
      </c>
      <c r="N16" s="256"/>
      <c r="O16" s="256"/>
      <c r="P16" s="256"/>
      <c r="Q16" s="242" t="s">
        <v>49</v>
      </c>
      <c r="R16" s="239"/>
      <c r="S16" s="239"/>
      <c r="T16" s="239"/>
      <c r="U16" s="239"/>
      <c r="V16" s="239"/>
      <c r="W16" s="239"/>
      <c r="X16" s="239"/>
      <c r="Y16" s="239"/>
      <c r="Z16" s="239"/>
      <c r="AA16" s="239"/>
      <c r="AB16" s="239"/>
      <c r="AC16" s="239"/>
      <c r="AD16" s="239"/>
      <c r="AE16" s="239"/>
      <c r="AF16" s="240"/>
      <c r="AG16" s="257" t="s">
        <v>7</v>
      </c>
      <c r="AH16" s="258"/>
      <c r="AI16" s="258"/>
      <c r="AJ16" s="259"/>
      <c r="AK16" s="257" t="s">
        <v>50</v>
      </c>
      <c r="AL16" s="258"/>
      <c r="AM16" s="258"/>
      <c r="AN16" s="258"/>
      <c r="AO16" s="258"/>
      <c r="AP16" s="252" t="s">
        <v>318</v>
      </c>
      <c r="AQ16" s="244"/>
    </row>
    <row r="17" spans="2:43" ht="88.5" customHeight="1" thickBot="1" x14ac:dyDescent="0.25">
      <c r="B17" s="170" t="s">
        <v>8</v>
      </c>
      <c r="C17" s="171"/>
      <c r="D17" s="172" t="s">
        <v>9</v>
      </c>
      <c r="E17" s="173"/>
      <c r="F17" s="174"/>
      <c r="G17" s="171" t="s">
        <v>10</v>
      </c>
      <c r="H17" s="171"/>
      <c r="I17" s="171"/>
      <c r="J17" s="175" t="s">
        <v>11</v>
      </c>
      <c r="K17" s="176"/>
      <c r="L17" s="177"/>
      <c r="M17" s="38" t="s">
        <v>51</v>
      </c>
      <c r="N17" s="10" t="s">
        <v>52</v>
      </c>
      <c r="O17" s="178" t="s">
        <v>12</v>
      </c>
      <c r="P17" s="175"/>
      <c r="Q17" s="157" t="s">
        <v>13</v>
      </c>
      <c r="R17" s="158" t="s">
        <v>53</v>
      </c>
      <c r="S17" s="158" t="s">
        <v>54</v>
      </c>
      <c r="T17" s="158" t="s">
        <v>55</v>
      </c>
      <c r="U17" s="158" t="s">
        <v>54</v>
      </c>
      <c r="V17" s="158" t="s">
        <v>56</v>
      </c>
      <c r="W17" s="158" t="s">
        <v>54</v>
      </c>
      <c r="X17" s="158" t="s">
        <v>57</v>
      </c>
      <c r="Y17" s="158" t="s">
        <v>54</v>
      </c>
      <c r="Z17" s="158" t="s">
        <v>58</v>
      </c>
      <c r="AA17" s="158" t="s">
        <v>54</v>
      </c>
      <c r="AB17" s="159" t="s">
        <v>37</v>
      </c>
      <c r="AC17" s="159" t="s">
        <v>51</v>
      </c>
      <c r="AD17" s="159" t="s">
        <v>14</v>
      </c>
      <c r="AE17" s="179" t="s">
        <v>15</v>
      </c>
      <c r="AF17" s="180"/>
      <c r="AG17" s="181" t="s">
        <v>16</v>
      </c>
      <c r="AH17" s="178"/>
      <c r="AI17" s="178"/>
      <c r="AJ17" s="182"/>
      <c r="AK17" s="181" t="s">
        <v>17</v>
      </c>
      <c r="AL17" s="178"/>
      <c r="AM17" s="178"/>
      <c r="AN17" s="178" t="s">
        <v>18</v>
      </c>
      <c r="AO17" s="178"/>
      <c r="AP17" s="253"/>
      <c r="AQ17" s="246"/>
    </row>
    <row r="18" spans="2:43" ht="270" customHeight="1" thickBot="1" x14ac:dyDescent="0.25">
      <c r="B18" s="197" t="s">
        <v>511</v>
      </c>
      <c r="C18" s="198"/>
      <c r="D18" s="202" t="s">
        <v>496</v>
      </c>
      <c r="E18" s="202"/>
      <c r="F18" s="202"/>
      <c r="G18" s="198" t="s">
        <v>512</v>
      </c>
      <c r="H18" s="198"/>
      <c r="I18" s="198"/>
      <c r="J18" s="198" t="s">
        <v>513</v>
      </c>
      <c r="K18" s="198"/>
      <c r="L18" s="263"/>
      <c r="M18" s="162">
        <v>4</v>
      </c>
      <c r="N18" s="40">
        <v>1</v>
      </c>
      <c r="O18" s="307" t="str">
        <f>VLOOKUP(N18,Instrucciones!$C$19:$H$23,MATCH(Mapa!M18,Instrucciones!$C$18:$H$18,0),FALSE)</f>
        <v>Zona de Riesgo Alta</v>
      </c>
      <c r="P18" s="308"/>
      <c r="Q18" s="152" t="s">
        <v>494</v>
      </c>
      <c r="R18" s="153" t="s">
        <v>59</v>
      </c>
      <c r="S18" s="154">
        <f>IFERROR(VLOOKUP(R18,Instrucciones!$J$17:$K$29,2,),0)</f>
        <v>20</v>
      </c>
      <c r="T18" s="155" t="s">
        <v>138</v>
      </c>
      <c r="U18" s="156">
        <f>IFERROR(VLOOKUP(T18,Instrucciones!$J$17:$K$29,2,),0)</f>
        <v>15</v>
      </c>
      <c r="V18" s="155" t="s">
        <v>61</v>
      </c>
      <c r="W18" s="156">
        <f>IFERROR(VLOOKUP(V18,Instrucciones!$J$17:$K$29,2,),0)</f>
        <v>20</v>
      </c>
      <c r="X18" s="155" t="s">
        <v>62</v>
      </c>
      <c r="Y18" s="156">
        <f>IFERROR(VLOOKUP(X18,Instrucciones!$J$17:$K$29,2,),0)</f>
        <v>20</v>
      </c>
      <c r="Z18" s="155" t="s">
        <v>63</v>
      </c>
      <c r="AA18" s="156">
        <f>IFERROR(VLOOKUP(Z18,Instrucciones!$J$17:$K$29,2,),0)</f>
        <v>20</v>
      </c>
      <c r="AB18" s="156">
        <f>SUM(S18,U18,W18,Y18,AA18)</f>
        <v>95</v>
      </c>
      <c r="AC18" s="154">
        <f>IF(S18=10,(IF(M18=1,1,(IF((M18-(_xlfn.IFS(AB18&lt;=65,Instrucciones!$M$18,AB18&lt;=85,Instrucciones!$M$19,AB18&gt;85,Instrucciones!$M$20))=0),1,(M18-(_xlfn.IFS(AB18&lt;=65,Instrucciones!$M$18,AB18&lt;=85,Instrucciones!$M$19,AB18&gt;85,Instrucciones!$M$20))))))),M18)</f>
        <v>4</v>
      </c>
      <c r="AD18" s="154">
        <f>IF(S18&gt;10,(IF(N18=1,1,(IF((N18-(_xlfn.IFS(AB18&lt;=65,Instrucciones!$M$18,AB18&lt;=85,Instrucciones!$M$19,AB18&gt;85,Instrucciones!$M$20))=0),1,(N18-(_xlfn.IFS(AB18&lt;=65,Instrucciones!$M$18,AB18&lt;=85,Instrucciones!$M$19,AB18&gt;85,Instrucciones!$M$20))))))),N18)</f>
        <v>1</v>
      </c>
      <c r="AE18" s="199" t="str">
        <f>VLOOKUP(AD18,Instrucciones!$C$19:$H$23,MATCH(Mapa!AC18,Instrucciones!$C$18:$H$18,0),FALSE)</f>
        <v>Zona de Riesgo Alta</v>
      </c>
      <c r="AF18" s="200"/>
      <c r="AG18" s="201" t="s">
        <v>490</v>
      </c>
      <c r="AH18" s="202"/>
      <c r="AI18" s="202"/>
      <c r="AJ18" s="203"/>
      <c r="AK18" s="189" t="s">
        <v>317</v>
      </c>
      <c r="AL18" s="305"/>
      <c r="AM18" s="305"/>
      <c r="AN18" s="202" t="s">
        <v>317</v>
      </c>
      <c r="AO18" s="202"/>
      <c r="AP18" s="201" t="s">
        <v>514</v>
      </c>
      <c r="AQ18" s="192"/>
    </row>
    <row r="19" spans="2:43" ht="21.75" customHeight="1" thickBot="1" x14ac:dyDescent="0.25">
      <c r="B19" s="207" t="s">
        <v>65</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9"/>
      <c r="AQ19" s="210"/>
    </row>
    <row r="20" spans="2:43" ht="39.75" customHeight="1" x14ac:dyDescent="0.2">
      <c r="B20" s="242" t="s">
        <v>276</v>
      </c>
      <c r="C20" s="239"/>
      <c r="D20" s="239"/>
      <c r="E20" s="239"/>
      <c r="F20" s="239"/>
      <c r="G20" s="239"/>
      <c r="H20" s="239"/>
      <c r="I20" s="239"/>
      <c r="J20" s="239"/>
      <c r="K20" s="239"/>
      <c r="L20" s="240"/>
      <c r="M20" s="255" t="s">
        <v>48</v>
      </c>
      <c r="N20" s="256"/>
      <c r="O20" s="256"/>
      <c r="P20" s="256"/>
      <c r="Q20" s="242" t="s">
        <v>49</v>
      </c>
      <c r="R20" s="239"/>
      <c r="S20" s="239"/>
      <c r="T20" s="239"/>
      <c r="U20" s="239"/>
      <c r="V20" s="239"/>
      <c r="W20" s="239"/>
      <c r="X20" s="239"/>
      <c r="Y20" s="239"/>
      <c r="Z20" s="239"/>
      <c r="AA20" s="239"/>
      <c r="AB20" s="239"/>
      <c r="AC20" s="239"/>
      <c r="AD20" s="239"/>
      <c r="AE20" s="239"/>
      <c r="AF20" s="240"/>
      <c r="AG20" s="257" t="s">
        <v>7</v>
      </c>
      <c r="AH20" s="258"/>
      <c r="AI20" s="258"/>
      <c r="AJ20" s="259"/>
      <c r="AK20" s="257" t="s">
        <v>50</v>
      </c>
      <c r="AL20" s="258"/>
      <c r="AM20" s="258"/>
      <c r="AN20" s="258"/>
      <c r="AO20" s="258"/>
      <c r="AP20" s="252" t="s">
        <v>318</v>
      </c>
      <c r="AQ20" s="244"/>
    </row>
    <row r="21" spans="2:43" ht="88.5" customHeight="1" thickBot="1" x14ac:dyDescent="0.25">
      <c r="B21" s="181" t="s">
        <v>277</v>
      </c>
      <c r="C21" s="178"/>
      <c r="D21" s="254" t="s">
        <v>281</v>
      </c>
      <c r="E21" s="248"/>
      <c r="F21" s="248"/>
      <c r="G21" s="248"/>
      <c r="H21" s="248"/>
      <c r="I21" s="249"/>
      <c r="J21" s="175" t="s">
        <v>280</v>
      </c>
      <c r="K21" s="176"/>
      <c r="L21" s="177"/>
      <c r="M21" s="38" t="s">
        <v>51</v>
      </c>
      <c r="N21" s="10" t="s">
        <v>52</v>
      </c>
      <c r="O21" s="178" t="s">
        <v>12</v>
      </c>
      <c r="P21" s="175"/>
      <c r="Q21" s="157" t="s">
        <v>13</v>
      </c>
      <c r="R21" s="158" t="s">
        <v>53</v>
      </c>
      <c r="S21" s="158" t="s">
        <v>54</v>
      </c>
      <c r="T21" s="158" t="s">
        <v>55</v>
      </c>
      <c r="U21" s="158" t="s">
        <v>54</v>
      </c>
      <c r="V21" s="158" t="s">
        <v>56</v>
      </c>
      <c r="W21" s="158" t="s">
        <v>54</v>
      </c>
      <c r="X21" s="158" t="s">
        <v>57</v>
      </c>
      <c r="Y21" s="158" t="s">
        <v>54</v>
      </c>
      <c r="Z21" s="158" t="s">
        <v>58</v>
      </c>
      <c r="AA21" s="158" t="s">
        <v>54</v>
      </c>
      <c r="AB21" s="159" t="s">
        <v>37</v>
      </c>
      <c r="AC21" s="159" t="s">
        <v>51</v>
      </c>
      <c r="AD21" s="159" t="s">
        <v>14</v>
      </c>
      <c r="AE21" s="179" t="s">
        <v>15</v>
      </c>
      <c r="AF21" s="180"/>
      <c r="AG21" s="181" t="s">
        <v>16</v>
      </c>
      <c r="AH21" s="178"/>
      <c r="AI21" s="178"/>
      <c r="AJ21" s="182"/>
      <c r="AK21" s="181" t="s">
        <v>17</v>
      </c>
      <c r="AL21" s="178"/>
      <c r="AM21" s="178"/>
      <c r="AN21" s="178" t="s">
        <v>18</v>
      </c>
      <c r="AO21" s="178"/>
      <c r="AP21" s="253"/>
      <c r="AQ21" s="246"/>
    </row>
    <row r="22" spans="2:43" ht="151.15" customHeight="1" thickBot="1" x14ac:dyDescent="0.25">
      <c r="B22" s="312" t="s">
        <v>287</v>
      </c>
      <c r="C22" s="313"/>
      <c r="D22" s="231" t="s">
        <v>212</v>
      </c>
      <c r="E22" s="232"/>
      <c r="F22" s="232"/>
      <c r="G22" s="232"/>
      <c r="H22" s="232"/>
      <c r="I22" s="191"/>
      <c r="J22" s="198" t="str">
        <f>VLOOKUP(D22,'Puntos de riesgo fiscal'!$B$3:$C$54,2,FALSE)</f>
        <v>Disfuncionalidad de lo ejecutado</v>
      </c>
      <c r="K22" s="198"/>
      <c r="L22" s="263"/>
      <c r="M22" s="162">
        <v>4</v>
      </c>
      <c r="N22" s="164">
        <v>1</v>
      </c>
      <c r="O22" s="307" t="str">
        <f>VLOOKUP(N22,Instrucciones!$C$19:$H$23,MATCH(Mapa!M22,Instrucciones!$C$18:$H$18,0),FALSE)</f>
        <v>Zona de Riesgo Alta</v>
      </c>
      <c r="P22" s="308"/>
      <c r="Q22" s="163" t="s">
        <v>488</v>
      </c>
      <c r="R22" s="167" t="s">
        <v>327</v>
      </c>
      <c r="S22" s="168">
        <f>IFERROR(VLOOKUP(R22,Instrucciones!$J$17:$K$29,2,),0)</f>
        <v>10</v>
      </c>
      <c r="T22" s="167" t="s">
        <v>138</v>
      </c>
      <c r="U22" s="168">
        <f>IFERROR(VLOOKUP(T22,Instrucciones!$J$17:$K$29,2,),0)</f>
        <v>15</v>
      </c>
      <c r="V22" s="167" t="s">
        <v>61</v>
      </c>
      <c r="W22" s="168">
        <f>IFERROR(VLOOKUP(V22,Instrucciones!$J$17:$K$29,2,),0)</f>
        <v>20</v>
      </c>
      <c r="X22" s="167" t="s">
        <v>140</v>
      </c>
      <c r="Y22" s="168">
        <f>IFERROR(VLOOKUP(X22,Instrucciones!$J$17:$K$29,2,),0)</f>
        <v>10</v>
      </c>
      <c r="Z22" s="167" t="s">
        <v>63</v>
      </c>
      <c r="AA22" s="168">
        <f>IFERROR(VLOOKUP(Z22,Instrucciones!$J$17:$K$29,2,),0)</f>
        <v>20</v>
      </c>
      <c r="AB22" s="168">
        <f>SUM(S22,U22,W22,Y22,AA22)</f>
        <v>75</v>
      </c>
      <c r="AC22" s="168">
        <f>IF(S22=10,(IF(M22=1,1,(IF((M22-(_xlfn.IFS(AB22&lt;=65,Instrucciones!$M$18,AB22&lt;=85,Instrucciones!$M$19,AB22&gt;85,Instrucciones!$M$20))=0),1,(M22-(_xlfn.IFS(AB22&lt;=65,Instrucciones!$M$18,AB22&lt;=85,Instrucciones!$M$19,AB22&gt;85,Instrucciones!$M$20))))))),M22)</f>
        <v>3</v>
      </c>
      <c r="AD22" s="168">
        <f>IF(S22&gt;10,(IF(N22=1,1,(IF((N22-(_xlfn.IFS(AB22&lt;=65,Instrucciones!$M$18,AB22&lt;=85,Instrucciones!$M$19,AB22&gt;85,Instrucciones!$M$20))=0),1,(N22-(_xlfn.IFS(AB22&lt;=65,Instrucciones!$M$18,AB22&lt;=85,Instrucciones!$M$19,AB22&gt;85,Instrucciones!$M$20))))))),N22)</f>
        <v>1</v>
      </c>
      <c r="AE22" s="307" t="str">
        <f>VLOOKUP(AD22,Instrucciones!$C$19:$H$23,MATCH(Mapa!AC22,Instrucciones!$C$18:$H$18,0),FALSE)</f>
        <v>Zona de Riesgo Moderada</v>
      </c>
      <c r="AF22" s="308"/>
      <c r="AG22" s="201" t="s">
        <v>321</v>
      </c>
      <c r="AH22" s="202"/>
      <c r="AI22" s="202"/>
      <c r="AJ22" s="203"/>
      <c r="AK22" s="201" t="s">
        <v>317</v>
      </c>
      <c r="AL22" s="314"/>
      <c r="AM22" s="314"/>
      <c r="AN22" s="202" t="s">
        <v>322</v>
      </c>
      <c r="AO22" s="202"/>
      <c r="AP22" s="201" t="s">
        <v>510</v>
      </c>
      <c r="AQ22" s="192"/>
    </row>
    <row r="23" spans="2:43" ht="177" customHeight="1" thickBot="1" x14ac:dyDescent="0.25">
      <c r="B23" s="211" t="s">
        <v>287</v>
      </c>
      <c r="C23" s="212"/>
      <c r="D23" s="287" t="s">
        <v>199</v>
      </c>
      <c r="E23" s="288"/>
      <c r="F23" s="288"/>
      <c r="G23" s="288"/>
      <c r="H23" s="288"/>
      <c r="I23" s="289"/>
      <c r="J23" s="213" t="str">
        <f>VLOOKUP(D23,'Puntos de riesgo fiscal'!$B$3:$C$54,2,FALSE)</f>
        <v>Pagar bienes, servicios u obras a par de no cumplir las condiciones de calidad</v>
      </c>
      <c r="K23" s="213"/>
      <c r="L23" s="214"/>
      <c r="M23" s="165">
        <v>4</v>
      </c>
      <c r="N23" s="166">
        <v>1</v>
      </c>
      <c r="O23" s="315" t="str">
        <f>VLOOKUP(N23,Instrucciones!$C$19:$H$23,MATCH(Mapa!M23,Instrucciones!$C$18:$H$18,0),FALSE)</f>
        <v>Zona de Riesgo Alta</v>
      </c>
      <c r="P23" s="316"/>
      <c r="Q23" s="152" t="s">
        <v>488</v>
      </c>
      <c r="R23" s="153" t="s">
        <v>327</v>
      </c>
      <c r="S23" s="154">
        <f>IFERROR(VLOOKUP(R23,Instrucciones!$J$17:$K$29,2,),0)</f>
        <v>10</v>
      </c>
      <c r="T23" s="155" t="s">
        <v>138</v>
      </c>
      <c r="U23" s="156">
        <f>IFERROR(VLOOKUP(T23,Instrucciones!$J$17:$K$29,2,),0)</f>
        <v>15</v>
      </c>
      <c r="V23" s="155" t="s">
        <v>61</v>
      </c>
      <c r="W23" s="156">
        <f>IFERROR(VLOOKUP(V23,Instrucciones!$J$17:$K$29,2,),0)</f>
        <v>20</v>
      </c>
      <c r="X23" s="155" t="s">
        <v>140</v>
      </c>
      <c r="Y23" s="156">
        <f>IFERROR(VLOOKUP(X23,Instrucciones!$J$17:$K$29,2,),0)</f>
        <v>10</v>
      </c>
      <c r="Z23" s="155" t="s">
        <v>63</v>
      </c>
      <c r="AA23" s="156">
        <f>IFERROR(VLOOKUP(Z23,Instrucciones!$J$17:$K$29,2,),0)</f>
        <v>20</v>
      </c>
      <c r="AB23" s="156">
        <f>SUM(S23,U23,W23,Y23,AA23)</f>
        <v>75</v>
      </c>
      <c r="AC23" s="154">
        <f>IF(S23=10,(IF(M23=1,1,(IF((M23-(_xlfn.IFS(AB23&lt;=65,Instrucciones!$M$18,AB23&lt;=85,Instrucciones!$M$19,AB23&gt;85,Instrucciones!$M$20))=0),1,(M23-(_xlfn.IFS(AB23&lt;=65,Instrucciones!$M$18,AB23&lt;=85,Instrucciones!$M$19,AB23&gt;85,Instrucciones!$M$20))))))),M23)</f>
        <v>3</v>
      </c>
      <c r="AD23" s="154">
        <f>IF(S23&gt;10,(IF(N23=1,1,(IF((N23-(_xlfn.IFS(AB23&lt;=65,Instrucciones!$M$18,AB23&lt;=85,Instrucciones!$M$19,AB23&gt;85,Instrucciones!$M$20))=0),1,(N23-(_xlfn.IFS(AB23&lt;=65,Instrucciones!$M$18,AB23&lt;=85,Instrucciones!$M$19,AB23&gt;85,Instrucciones!$M$20))))))),N23)</f>
        <v>1</v>
      </c>
      <c r="AE23" s="199" t="str">
        <f>VLOOKUP(AD23,Instrucciones!$C$19:$H$23,MATCH(Mapa!AC23,Instrucciones!$C$18:$H$18,0),FALSE)</f>
        <v>Zona de Riesgo Moderada</v>
      </c>
      <c r="AF23" s="200"/>
      <c r="AG23" s="205" t="s">
        <v>321</v>
      </c>
      <c r="AH23" s="204"/>
      <c r="AI23" s="204"/>
      <c r="AJ23" s="317"/>
      <c r="AK23" s="205" t="s">
        <v>317</v>
      </c>
      <c r="AL23" s="318"/>
      <c r="AM23" s="318"/>
      <c r="AN23" s="204" t="s">
        <v>322</v>
      </c>
      <c r="AO23" s="204"/>
      <c r="AP23" s="205" t="s">
        <v>510</v>
      </c>
      <c r="AQ23" s="206"/>
    </row>
    <row r="24" spans="2:43" ht="21.75" customHeight="1" thickBot="1" x14ac:dyDescent="0.25">
      <c r="B24" s="319" t="s">
        <v>66</v>
      </c>
      <c r="C24" s="209"/>
      <c r="D24" s="209"/>
      <c r="E24" s="209"/>
      <c r="F24" s="209"/>
      <c r="G24" s="209"/>
      <c r="H24" s="209"/>
      <c r="I24" s="209"/>
      <c r="J24" s="209"/>
      <c r="K24" s="209"/>
      <c r="L24" s="209"/>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9"/>
      <c r="AQ24" s="210"/>
    </row>
    <row r="25" spans="2:43" ht="39.75" customHeight="1" x14ac:dyDescent="0.2">
      <c r="B25" s="257" t="s">
        <v>67</v>
      </c>
      <c r="C25" s="258"/>
      <c r="D25" s="258"/>
      <c r="E25" s="258"/>
      <c r="F25" s="258"/>
      <c r="G25" s="258"/>
      <c r="H25" s="258"/>
      <c r="I25" s="258"/>
      <c r="J25" s="258"/>
      <c r="K25" s="258"/>
      <c r="L25" s="259"/>
      <c r="M25" s="256" t="s">
        <v>48</v>
      </c>
      <c r="N25" s="256"/>
      <c r="O25" s="256"/>
      <c r="P25" s="256"/>
      <c r="Q25" s="242" t="s">
        <v>6</v>
      </c>
      <c r="R25" s="239"/>
      <c r="S25" s="239"/>
      <c r="T25" s="239"/>
      <c r="U25" s="239"/>
      <c r="V25" s="239"/>
      <c r="W25" s="239"/>
      <c r="X25" s="239"/>
      <c r="Y25" s="239"/>
      <c r="Z25" s="239"/>
      <c r="AA25" s="239"/>
      <c r="AB25" s="239"/>
      <c r="AC25" s="239"/>
      <c r="AD25" s="239"/>
      <c r="AE25" s="239"/>
      <c r="AF25" s="239"/>
      <c r="AG25" s="257" t="s">
        <v>7</v>
      </c>
      <c r="AH25" s="258"/>
      <c r="AI25" s="258"/>
      <c r="AJ25" s="259"/>
      <c r="AK25" s="257" t="s">
        <v>50</v>
      </c>
      <c r="AL25" s="258"/>
      <c r="AM25" s="258"/>
      <c r="AN25" s="258"/>
      <c r="AO25" s="258"/>
      <c r="AP25" s="252" t="s">
        <v>318</v>
      </c>
      <c r="AQ25" s="244"/>
    </row>
    <row r="26" spans="2:43" ht="74.25" customHeight="1" thickBot="1" x14ac:dyDescent="0.25">
      <c r="B26" s="144" t="s">
        <v>8</v>
      </c>
      <c r="C26" s="171" t="s">
        <v>68</v>
      </c>
      <c r="D26" s="171"/>
      <c r="E26" s="171" t="s">
        <v>315</v>
      </c>
      <c r="F26" s="171"/>
      <c r="G26" s="171"/>
      <c r="H26" s="171"/>
      <c r="I26" s="178" t="s">
        <v>316</v>
      </c>
      <c r="J26" s="178"/>
      <c r="K26" s="178"/>
      <c r="L26" s="182"/>
      <c r="M26" s="145" t="s">
        <v>51</v>
      </c>
      <c r="N26" s="10" t="s">
        <v>52</v>
      </c>
      <c r="O26" s="178" t="s">
        <v>12</v>
      </c>
      <c r="P26" s="175"/>
      <c r="Q26" s="37" t="s">
        <v>13</v>
      </c>
      <c r="R26" s="117" t="s">
        <v>53</v>
      </c>
      <c r="S26" s="117" t="s">
        <v>54</v>
      </c>
      <c r="T26" s="117" t="s">
        <v>55</v>
      </c>
      <c r="U26" s="117" t="s">
        <v>54</v>
      </c>
      <c r="V26" s="117" t="s">
        <v>56</v>
      </c>
      <c r="W26" s="117" t="s">
        <v>54</v>
      </c>
      <c r="X26" s="117" t="s">
        <v>57</v>
      </c>
      <c r="Y26" s="117" t="s">
        <v>54</v>
      </c>
      <c r="Z26" s="117" t="s">
        <v>58</v>
      </c>
      <c r="AA26" s="117" t="s">
        <v>54</v>
      </c>
      <c r="AB26" s="10" t="s">
        <v>37</v>
      </c>
      <c r="AC26" s="10" t="s">
        <v>51</v>
      </c>
      <c r="AD26" s="10" t="s">
        <v>52</v>
      </c>
      <c r="AE26" s="178" t="s">
        <v>15</v>
      </c>
      <c r="AF26" s="178"/>
      <c r="AG26" s="181" t="s">
        <v>16</v>
      </c>
      <c r="AH26" s="178"/>
      <c r="AI26" s="178"/>
      <c r="AJ26" s="182"/>
      <c r="AK26" s="181" t="s">
        <v>17</v>
      </c>
      <c r="AL26" s="178"/>
      <c r="AM26" s="178"/>
      <c r="AN26" s="178" t="s">
        <v>18</v>
      </c>
      <c r="AO26" s="178"/>
      <c r="AP26" s="309"/>
      <c r="AQ26" s="310"/>
    </row>
    <row r="27" spans="2:43" ht="105.75" customHeight="1" x14ac:dyDescent="0.2">
      <c r="B27" s="146"/>
      <c r="C27" s="193"/>
      <c r="D27" s="193"/>
      <c r="E27" s="193"/>
      <c r="F27" s="193"/>
      <c r="G27" s="193"/>
      <c r="H27" s="193"/>
      <c r="I27" s="193"/>
      <c r="J27" s="193"/>
      <c r="K27" s="193"/>
      <c r="L27" s="194"/>
      <c r="M27" s="149">
        <v>1</v>
      </c>
      <c r="N27" s="108">
        <v>1</v>
      </c>
      <c r="O27" s="227" t="str">
        <f>VLOOKUP(N27,Instrucciones!$C$19:$H$23,MATCH(Mapa!M27,Instrucciones!$C$18:$H$18,0),FALSE)</f>
        <v>Zona de Riesgo Baja</v>
      </c>
      <c r="P27" s="241"/>
      <c r="Q27" s="148"/>
      <c r="R27" s="109"/>
      <c r="S27" s="110">
        <f>IFERROR(VLOOKUP(R27,Instrucciones!$J$17:$K$29,2,),0)</f>
        <v>0</v>
      </c>
      <c r="T27" s="111"/>
      <c r="U27" s="112">
        <f>IFERROR(VLOOKUP(T27,Instrucciones!$J$17:$K$29,2,),0)</f>
        <v>0</v>
      </c>
      <c r="V27" s="111"/>
      <c r="W27" s="112">
        <f>IFERROR(VLOOKUP(V27,Instrucciones!$J$17:$K$29,2,),0)</f>
        <v>0</v>
      </c>
      <c r="X27" s="111"/>
      <c r="Y27" s="112">
        <f>IFERROR(VLOOKUP(X27,Instrucciones!$J$17:$K$29,2,),0)</f>
        <v>0</v>
      </c>
      <c r="Z27" s="111"/>
      <c r="AA27" s="112">
        <f>IFERROR(VLOOKUP(Z27,Instrucciones!$J$17:$K$29,2,),0)</f>
        <v>0</v>
      </c>
      <c r="AB27" s="112">
        <f>SUM(S27,U27,W27,Y27,AA27)</f>
        <v>0</v>
      </c>
      <c r="AC27" s="110">
        <f>IF(S27=10,(IF(M27=1,1,(IF((M27-(_xlfn.IFS(AB27&lt;=65,Instrucciones!$M$18,AB27&lt;=85,Instrucciones!$M$19,AB27&gt;85,Instrucciones!$M$20))=0),1,(M27-(_xlfn.IFS(AB27&lt;=65,Instrucciones!$M$18,AB27&lt;=85,Instrucciones!$M$19,AB27&gt;85,Instrucciones!$M$20))))))),M27)</f>
        <v>1</v>
      </c>
      <c r="AD27" s="110">
        <f>IF(S27&gt;10,(IF(N27=1,1,(IF((N27-(_xlfn.IFS(AB27&lt;=65,Instrucciones!$M$18,AB27&lt;=85,Instrucciones!$M$19,AB27&gt;85,Instrucciones!$M$20))=0),1,(N27-(_xlfn.IFS(AB27&lt;=65,Instrucciones!$M$18,AB27&lt;=85,Instrucciones!$M$19,AB27&gt;85,Instrucciones!$M$20))))))),N27)</f>
        <v>1</v>
      </c>
      <c r="AE27" s="227" t="str">
        <f>VLOOKUP(AD27,Instrucciones!$C$19:$H$23,MATCH(Mapa!AC27,Instrucciones!$C$18:$H$18,0),FALSE)</f>
        <v>Zona de Riesgo Baja</v>
      </c>
      <c r="AF27" s="228"/>
      <c r="AG27" s="229"/>
      <c r="AH27" s="193"/>
      <c r="AI27" s="193"/>
      <c r="AJ27" s="194"/>
      <c r="AK27" s="229"/>
      <c r="AL27" s="230"/>
      <c r="AM27" s="230"/>
      <c r="AN27" s="193"/>
      <c r="AO27" s="194"/>
      <c r="AP27" s="229"/>
      <c r="AQ27" s="311"/>
    </row>
    <row r="28" spans="2:43" ht="21.75" customHeight="1" thickBot="1" x14ac:dyDescent="0.25">
      <c r="B28" s="183" t="s">
        <v>72</v>
      </c>
      <c r="C28" s="184"/>
      <c r="D28" s="184"/>
      <c r="E28" s="184"/>
      <c r="F28" s="184"/>
      <c r="G28" s="184"/>
      <c r="H28" s="184"/>
      <c r="I28" s="184"/>
      <c r="J28" s="184"/>
      <c r="K28" s="184"/>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6"/>
    </row>
    <row r="29" spans="2:43" ht="39.75" customHeight="1" x14ac:dyDescent="0.2">
      <c r="B29" s="242" t="s">
        <v>73</v>
      </c>
      <c r="C29" s="239"/>
      <c r="D29" s="239"/>
      <c r="E29" s="239"/>
      <c r="F29" s="239"/>
      <c r="G29" s="239"/>
      <c r="H29" s="239"/>
      <c r="I29" s="239"/>
      <c r="J29" s="239"/>
      <c r="K29" s="239"/>
      <c r="L29" s="239"/>
      <c r="M29" s="257" t="s">
        <v>74</v>
      </c>
      <c r="N29" s="258"/>
      <c r="O29" s="258"/>
      <c r="P29" s="258"/>
      <c r="Q29" s="259"/>
      <c r="R29" s="239" t="s">
        <v>75</v>
      </c>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40"/>
      <c r="AP29" s="243" t="s">
        <v>318</v>
      </c>
      <c r="AQ29" s="244"/>
    </row>
    <row r="30" spans="2:43" ht="74.25" customHeight="1" thickBot="1" x14ac:dyDescent="0.25">
      <c r="B30" s="170" t="s">
        <v>76</v>
      </c>
      <c r="C30" s="171"/>
      <c r="D30" s="247" t="s">
        <v>77</v>
      </c>
      <c r="E30" s="248"/>
      <c r="F30" s="248"/>
      <c r="G30" s="248"/>
      <c r="H30" s="248"/>
      <c r="I30" s="249"/>
      <c r="J30" s="175" t="s">
        <v>78</v>
      </c>
      <c r="K30" s="176"/>
      <c r="L30" s="176"/>
      <c r="M30" s="100" t="s">
        <v>51</v>
      </c>
      <c r="N30" s="99" t="s">
        <v>79</v>
      </c>
      <c r="O30" s="169" t="s">
        <v>80</v>
      </c>
      <c r="P30" s="169"/>
      <c r="Q30" s="101" t="s">
        <v>81</v>
      </c>
      <c r="R30" s="251" t="s">
        <v>82</v>
      </c>
      <c r="S30" s="169"/>
      <c r="T30" s="169"/>
      <c r="U30" s="169"/>
      <c r="V30" s="169"/>
      <c r="W30" s="169"/>
      <c r="X30" s="169"/>
      <c r="Y30" s="169"/>
      <c r="Z30" s="169"/>
      <c r="AA30" s="169"/>
      <c r="AB30" s="169"/>
      <c r="AC30" s="169"/>
      <c r="AD30" s="169"/>
      <c r="AE30" s="169"/>
      <c r="AF30" s="169"/>
      <c r="AG30" s="169" t="s">
        <v>83</v>
      </c>
      <c r="AH30" s="169"/>
      <c r="AI30" s="169"/>
      <c r="AJ30" s="169"/>
      <c r="AK30" s="169"/>
      <c r="AL30" s="169"/>
      <c r="AM30" s="169"/>
      <c r="AN30" s="169"/>
      <c r="AO30" s="250"/>
      <c r="AP30" s="245"/>
      <c r="AQ30" s="246"/>
    </row>
    <row r="31" spans="2:43" ht="144" customHeight="1" thickBot="1" x14ac:dyDescent="0.25">
      <c r="B31" s="197"/>
      <c r="C31" s="198"/>
      <c r="D31" s="231"/>
      <c r="E31" s="232"/>
      <c r="F31" s="232"/>
      <c r="G31" s="232"/>
      <c r="H31" s="232"/>
      <c r="I31" s="191"/>
      <c r="J31" s="198"/>
      <c r="K31" s="198"/>
      <c r="L31" s="233"/>
      <c r="M31" s="70">
        <v>1</v>
      </c>
      <c r="N31" s="80">
        <v>1</v>
      </c>
      <c r="O31" s="234">
        <f>N31*M31</f>
        <v>1</v>
      </c>
      <c r="P31" s="234"/>
      <c r="Q31" s="71" t="str">
        <f>IF(O31=9,Instrucciones!M39,IF(O31&lt;=2,Instrucciones!M41,Instrucciones!M40))</f>
        <v>Oportunidad con priorización baja</v>
      </c>
      <c r="R31" s="235"/>
      <c r="S31" s="236"/>
      <c r="T31" s="236"/>
      <c r="U31" s="236"/>
      <c r="V31" s="236"/>
      <c r="W31" s="236"/>
      <c r="X31" s="236"/>
      <c r="Y31" s="236"/>
      <c r="Z31" s="236"/>
      <c r="AA31" s="236"/>
      <c r="AB31" s="236"/>
      <c r="AC31" s="236"/>
      <c r="AD31" s="236"/>
      <c r="AE31" s="236"/>
      <c r="AF31" s="236"/>
      <c r="AG31" s="237"/>
      <c r="AH31" s="237"/>
      <c r="AI31" s="237"/>
      <c r="AJ31" s="237"/>
      <c r="AK31" s="237"/>
      <c r="AL31" s="237"/>
      <c r="AM31" s="237"/>
      <c r="AN31" s="237"/>
      <c r="AO31" s="238"/>
      <c r="AP31" s="191"/>
      <c r="AQ31" s="192"/>
    </row>
    <row r="32" spans="2:43" ht="105.75" customHeight="1" thickBot="1" x14ac:dyDescent="0.25">
      <c r="B32" s="197"/>
      <c r="C32" s="198"/>
      <c r="D32" s="231"/>
      <c r="E32" s="232"/>
      <c r="F32" s="232"/>
      <c r="G32" s="232"/>
      <c r="H32" s="232"/>
      <c r="I32" s="191"/>
      <c r="J32" s="198"/>
      <c r="K32" s="198"/>
      <c r="L32" s="233"/>
      <c r="M32" s="70">
        <v>1</v>
      </c>
      <c r="N32" s="80">
        <v>1</v>
      </c>
      <c r="O32" s="234">
        <f>N32*M32</f>
        <v>1</v>
      </c>
      <c r="P32" s="234"/>
      <c r="Q32" s="71" t="str">
        <f>IF(O32=9,Instrucciones!M39,IF(O32&lt;=2,Instrucciones!M41,Instrucciones!M40))</f>
        <v>Oportunidad con priorización baja</v>
      </c>
      <c r="R32" s="235"/>
      <c r="S32" s="236"/>
      <c r="T32" s="236"/>
      <c r="U32" s="236"/>
      <c r="V32" s="236"/>
      <c r="W32" s="236"/>
      <c r="X32" s="236"/>
      <c r="Y32" s="236"/>
      <c r="Z32" s="236"/>
      <c r="AA32" s="236"/>
      <c r="AB32" s="236"/>
      <c r="AC32" s="236"/>
      <c r="AD32" s="236"/>
      <c r="AE32" s="236"/>
      <c r="AF32" s="236"/>
      <c r="AG32" s="237"/>
      <c r="AH32" s="237"/>
      <c r="AI32" s="237"/>
      <c r="AJ32" s="237"/>
      <c r="AK32" s="237"/>
      <c r="AL32" s="237"/>
      <c r="AM32" s="237"/>
      <c r="AN32" s="237"/>
      <c r="AO32" s="238"/>
      <c r="AP32" s="191"/>
      <c r="AQ32" s="192"/>
    </row>
    <row r="33" spans="2:42" ht="24.75" customHeight="1" x14ac:dyDescent="0.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3"/>
    </row>
    <row r="35" spans="2:42" x14ac:dyDescent="0.2">
      <c r="B35" s="3"/>
      <c r="C35" s="3"/>
      <c r="D35" s="3"/>
      <c r="E35" s="3"/>
      <c r="F35" s="3"/>
      <c r="G35" s="215" t="s">
        <v>39</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7"/>
      <c r="AN35" s="3"/>
      <c r="AO35" s="3"/>
    </row>
    <row r="36" spans="2:42" ht="30" customHeight="1" x14ac:dyDescent="0.2">
      <c r="B36" s="3"/>
      <c r="C36" s="3"/>
      <c r="D36" s="3"/>
      <c r="E36" s="3"/>
      <c r="F36" s="3"/>
      <c r="G36" s="215" t="s">
        <v>40</v>
      </c>
      <c r="H36" s="216"/>
      <c r="I36" s="217"/>
      <c r="J36" s="215" t="s">
        <v>41</v>
      </c>
      <c r="K36" s="216"/>
      <c r="L36" s="217"/>
      <c r="M36" s="215" t="s">
        <v>42</v>
      </c>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7"/>
      <c r="AN36" s="3"/>
      <c r="AO36" s="3"/>
    </row>
    <row r="37" spans="2:42" ht="27.75" customHeight="1" x14ac:dyDescent="0.2">
      <c r="B37" s="3"/>
      <c r="C37" s="3"/>
      <c r="D37" s="3"/>
      <c r="E37" s="3"/>
      <c r="F37" s="3"/>
      <c r="G37" s="218">
        <v>1</v>
      </c>
      <c r="H37" s="219"/>
      <c r="I37" s="220"/>
      <c r="J37" s="221">
        <v>41418</v>
      </c>
      <c r="K37" s="222"/>
      <c r="L37" s="223"/>
      <c r="M37" s="224" t="s">
        <v>43</v>
      </c>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6"/>
      <c r="AN37" s="3"/>
      <c r="AO37" s="3"/>
    </row>
    <row r="38" spans="2:42" ht="27.75" customHeight="1" x14ac:dyDescent="0.2">
      <c r="B38" s="3"/>
      <c r="C38" s="3"/>
      <c r="D38" s="3"/>
      <c r="E38" s="3"/>
      <c r="F38" s="3"/>
      <c r="G38" s="218">
        <v>2</v>
      </c>
      <c r="H38" s="219"/>
      <c r="I38" s="220"/>
      <c r="J38" s="221">
        <v>45040</v>
      </c>
      <c r="K38" s="222"/>
      <c r="L38" s="223"/>
      <c r="M38" s="224" t="s">
        <v>84</v>
      </c>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6"/>
      <c r="AN38" s="3"/>
      <c r="AO38" s="3"/>
    </row>
    <row r="39" spans="2:42" ht="81" customHeight="1" x14ac:dyDescent="0.2">
      <c r="B39" s="3"/>
      <c r="C39" s="3"/>
      <c r="D39" s="3"/>
      <c r="E39" s="3"/>
      <c r="F39" s="3"/>
      <c r="G39" s="218">
        <v>3</v>
      </c>
      <c r="H39" s="219"/>
      <c r="I39" s="220"/>
      <c r="J39" s="221">
        <v>45419</v>
      </c>
      <c r="K39" s="222"/>
      <c r="L39" s="223"/>
      <c r="M39" s="224" t="s">
        <v>525</v>
      </c>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6"/>
      <c r="AN39" s="3"/>
      <c r="AO39" s="3"/>
    </row>
  </sheetData>
  <mergeCells count="186">
    <mergeCell ref="AP27:AQ27"/>
    <mergeCell ref="AN27:AO27"/>
    <mergeCell ref="B22:C22"/>
    <mergeCell ref="D22:I22"/>
    <mergeCell ref="J22:L22"/>
    <mergeCell ref="O22:P22"/>
    <mergeCell ref="AE22:AF22"/>
    <mergeCell ref="AG22:AJ22"/>
    <mergeCell ref="AK22:AM22"/>
    <mergeCell ref="AN22:AO22"/>
    <mergeCell ref="AP22:AQ22"/>
    <mergeCell ref="O23:P23"/>
    <mergeCell ref="AE23:AF23"/>
    <mergeCell ref="AG23:AJ23"/>
    <mergeCell ref="AK23:AM23"/>
    <mergeCell ref="C26:D26"/>
    <mergeCell ref="B24:AQ24"/>
    <mergeCell ref="B25:L25"/>
    <mergeCell ref="M25:P25"/>
    <mergeCell ref="Q25:AF25"/>
    <mergeCell ref="AG25:AJ25"/>
    <mergeCell ref="AK25:AO25"/>
    <mergeCell ref="G4:P4"/>
    <mergeCell ref="AE11:AF11"/>
    <mergeCell ref="AG11:AJ11"/>
    <mergeCell ref="AK11:AM11"/>
    <mergeCell ref="AN11:AO11"/>
    <mergeCell ref="AK18:AM18"/>
    <mergeCell ref="AN18:AO18"/>
    <mergeCell ref="G12:I12"/>
    <mergeCell ref="J12:L12"/>
    <mergeCell ref="AN13:AO13"/>
    <mergeCell ref="AK13:AM13"/>
    <mergeCell ref="G13:I13"/>
    <mergeCell ref="J13:L13"/>
    <mergeCell ref="O13:P13"/>
    <mergeCell ref="AE13:AF13"/>
    <mergeCell ref="AG13:AJ13"/>
    <mergeCell ref="G14:I14"/>
    <mergeCell ref="J14:L14"/>
    <mergeCell ref="O14:P14"/>
    <mergeCell ref="AE14:AF14"/>
    <mergeCell ref="AG14:AJ14"/>
    <mergeCell ref="AK14:AM14"/>
    <mergeCell ref="AN14:AO14"/>
    <mergeCell ref="O18:P18"/>
    <mergeCell ref="B2:F4"/>
    <mergeCell ref="G2:AM2"/>
    <mergeCell ref="AN2:AQ4"/>
    <mergeCell ref="G3:AM3"/>
    <mergeCell ref="B6:G6"/>
    <mergeCell ref="H6:AQ6"/>
    <mergeCell ref="D23:I23"/>
    <mergeCell ref="B20:L20"/>
    <mergeCell ref="AP11:AQ11"/>
    <mergeCell ref="B8:AQ8"/>
    <mergeCell ref="B11:C11"/>
    <mergeCell ref="D11:F11"/>
    <mergeCell ref="G11:I11"/>
    <mergeCell ref="J11:L11"/>
    <mergeCell ref="O11:P11"/>
    <mergeCell ref="Q4:AD4"/>
    <mergeCell ref="AE4:AM4"/>
    <mergeCell ref="B9:L9"/>
    <mergeCell ref="M9:P9"/>
    <mergeCell ref="Q9:AF9"/>
    <mergeCell ref="AG9:AJ9"/>
    <mergeCell ref="AK9:AO9"/>
    <mergeCell ref="AP9:AQ10"/>
    <mergeCell ref="B10:C10"/>
    <mergeCell ref="D21:I21"/>
    <mergeCell ref="M20:P20"/>
    <mergeCell ref="Q20:AF20"/>
    <mergeCell ref="AG20:AJ20"/>
    <mergeCell ref="AK20:AO20"/>
    <mergeCell ref="AP18:AQ18"/>
    <mergeCell ref="AK12:AM12"/>
    <mergeCell ref="AN12:AO12"/>
    <mergeCell ref="AP12:AQ12"/>
    <mergeCell ref="B16:L16"/>
    <mergeCell ref="M16:P16"/>
    <mergeCell ref="Q16:AF16"/>
    <mergeCell ref="AG16:AJ16"/>
    <mergeCell ref="AK16:AO16"/>
    <mergeCell ref="AP16:AQ17"/>
    <mergeCell ref="B18:C18"/>
    <mergeCell ref="D18:F18"/>
    <mergeCell ref="G18:I18"/>
    <mergeCell ref="J18:L18"/>
    <mergeCell ref="O12:P12"/>
    <mergeCell ref="AE12:AF12"/>
    <mergeCell ref="AG12:AJ12"/>
    <mergeCell ref="B12:C12"/>
    <mergeCell ref="D12:F12"/>
    <mergeCell ref="G39:I39"/>
    <mergeCell ref="J39:L39"/>
    <mergeCell ref="M39:AM39"/>
    <mergeCell ref="O27:P27"/>
    <mergeCell ref="O26:P26"/>
    <mergeCell ref="AE26:AF26"/>
    <mergeCell ref="AG26:AJ26"/>
    <mergeCell ref="G38:I38"/>
    <mergeCell ref="J38:L38"/>
    <mergeCell ref="M38:AM38"/>
    <mergeCell ref="I26:L26"/>
    <mergeCell ref="E26:H26"/>
    <mergeCell ref="B28:AQ28"/>
    <mergeCell ref="B29:L29"/>
    <mergeCell ref="AP29:AQ30"/>
    <mergeCell ref="B30:C30"/>
    <mergeCell ref="J30:L30"/>
    <mergeCell ref="O30:P30"/>
    <mergeCell ref="D30:I30"/>
    <mergeCell ref="AG30:AO30"/>
    <mergeCell ref="R30:AF30"/>
    <mergeCell ref="AP32:AQ32"/>
    <mergeCell ref="B32:C32"/>
    <mergeCell ref="AP25:AQ26"/>
    <mergeCell ref="G35:AM35"/>
    <mergeCell ref="G36:I36"/>
    <mergeCell ref="J36:L36"/>
    <mergeCell ref="M36:AM36"/>
    <mergeCell ref="G37:I37"/>
    <mergeCell ref="J37:L37"/>
    <mergeCell ref="M37:AM37"/>
    <mergeCell ref="AE27:AF27"/>
    <mergeCell ref="AG27:AJ27"/>
    <mergeCell ref="AK27:AM27"/>
    <mergeCell ref="D32:I32"/>
    <mergeCell ref="J32:L32"/>
    <mergeCell ref="O32:P32"/>
    <mergeCell ref="R32:AF32"/>
    <mergeCell ref="AG32:AO32"/>
    <mergeCell ref="J31:L31"/>
    <mergeCell ref="O31:P31"/>
    <mergeCell ref="D31:I31"/>
    <mergeCell ref="AG31:AO31"/>
    <mergeCell ref="R31:AF31"/>
    <mergeCell ref="R29:AO29"/>
    <mergeCell ref="M29:Q29"/>
    <mergeCell ref="AP31:AQ31"/>
    <mergeCell ref="B14:C14"/>
    <mergeCell ref="C27:D27"/>
    <mergeCell ref="E27:H27"/>
    <mergeCell ref="I27:L27"/>
    <mergeCell ref="AP14:AQ14"/>
    <mergeCell ref="B31:C31"/>
    <mergeCell ref="AE18:AF18"/>
    <mergeCell ref="AG18:AJ18"/>
    <mergeCell ref="AK26:AM26"/>
    <mergeCell ref="AN26:AO26"/>
    <mergeCell ref="AN23:AO23"/>
    <mergeCell ref="AP23:AQ23"/>
    <mergeCell ref="B19:AQ19"/>
    <mergeCell ref="B23:C23"/>
    <mergeCell ref="J23:L23"/>
    <mergeCell ref="AP20:AQ21"/>
    <mergeCell ref="B21:C21"/>
    <mergeCell ref="J21:L21"/>
    <mergeCell ref="O21:P21"/>
    <mergeCell ref="AE21:AF21"/>
    <mergeCell ref="AG21:AJ21"/>
    <mergeCell ref="AK21:AM21"/>
    <mergeCell ref="AN21:AO21"/>
    <mergeCell ref="O10:P10"/>
    <mergeCell ref="AE10:AF10"/>
    <mergeCell ref="AG10:AJ10"/>
    <mergeCell ref="AK10:AM10"/>
    <mergeCell ref="AN10:AO10"/>
    <mergeCell ref="B17:C17"/>
    <mergeCell ref="D17:F17"/>
    <mergeCell ref="G17:I17"/>
    <mergeCell ref="J17:L17"/>
    <mergeCell ref="O17:P17"/>
    <mergeCell ref="AE17:AF17"/>
    <mergeCell ref="AG17:AJ17"/>
    <mergeCell ref="AK17:AM17"/>
    <mergeCell ref="AN17:AO17"/>
    <mergeCell ref="B15:AQ15"/>
    <mergeCell ref="B13:C13"/>
    <mergeCell ref="D13:F13"/>
    <mergeCell ref="D10:F10"/>
    <mergeCell ref="G10:I10"/>
    <mergeCell ref="J10:L10"/>
    <mergeCell ref="AP13:AQ13"/>
    <mergeCell ref="D14:F14"/>
  </mergeCells>
  <conditionalFormatting sqref="O11:P14">
    <cfRule type="containsText" dxfId="62" priority="74" stopIfTrue="1" operator="containsText" text="Zona de Riesgo Moderada">
      <formula>NOT(ISERROR(SEARCH("Zona de Riesgo Moderada",O11)))</formula>
    </cfRule>
    <cfRule type="containsText" dxfId="61" priority="78" stopIfTrue="1" operator="containsText" text="Zona de Riesgo Alta">
      <formula>NOT(ISERROR(SEARCH("Zona de Riesgo Alta",O11)))</formula>
    </cfRule>
    <cfRule type="containsText" dxfId="60" priority="77" stopIfTrue="1" operator="containsText" text="Zona de Riesgo Alta">
      <formula>NOT(ISERROR(SEARCH("Zona de Riesgo Alta",O11)))</formula>
    </cfRule>
    <cfRule type="containsText" dxfId="59" priority="76" stopIfTrue="1" operator="containsText" text="Zona de Riesgo Extrema">
      <formula>NOT(ISERROR(SEARCH("Zona de Riesgo Extrema",O11)))</formula>
    </cfRule>
    <cfRule type="containsText" dxfId="58" priority="75" stopIfTrue="1" operator="containsText" text="Zona de Riesgo Baja">
      <formula>NOT(ISERROR(SEARCH("Zona de Riesgo Baja",O11)))</formula>
    </cfRule>
    <cfRule type="containsText" dxfId="57" priority="73" stopIfTrue="1" operator="containsText" text="Zona de Riesgo moderado">
      <formula>NOT(ISERROR(SEARCH("Zona de Riesgo moderado",O11)))</formula>
    </cfRule>
  </conditionalFormatting>
  <conditionalFormatting sqref="O18:P18">
    <cfRule type="containsText" dxfId="56" priority="62" stopIfTrue="1" operator="containsText" text="Zona de Riesgo Moderada">
      <formula>NOT(ISERROR(SEARCH("Zona de Riesgo Moderada",O18)))</formula>
    </cfRule>
    <cfRule type="containsText" dxfId="55" priority="61" stopIfTrue="1" operator="containsText" text="Zona de Riesgo moderado">
      <formula>NOT(ISERROR(SEARCH("Zona de Riesgo moderado",O18)))</formula>
    </cfRule>
    <cfRule type="containsText" dxfId="54" priority="63" stopIfTrue="1" operator="containsText" text="Zona de Riesgo Baja">
      <formula>NOT(ISERROR(SEARCH("Zona de Riesgo Baja",O18)))</formula>
    </cfRule>
    <cfRule type="containsText" dxfId="53" priority="64" stopIfTrue="1" operator="containsText" text="Zona de Riesgo Extrema">
      <formula>NOT(ISERROR(SEARCH("Zona de Riesgo Extrema",O18)))</formula>
    </cfRule>
    <cfRule type="containsText" dxfId="52" priority="65" stopIfTrue="1" operator="containsText" text="Zona de Riesgo Alta">
      <formula>NOT(ISERROR(SEARCH("Zona de Riesgo Alta",O18)))</formula>
    </cfRule>
    <cfRule type="containsText" dxfId="51" priority="66" stopIfTrue="1" operator="containsText" text="Zona de Riesgo Alta">
      <formula>NOT(ISERROR(SEARCH("Zona de Riesgo Alta",O18)))</formula>
    </cfRule>
  </conditionalFormatting>
  <conditionalFormatting sqref="O22:P23">
    <cfRule type="containsText" dxfId="50" priority="1" stopIfTrue="1" operator="containsText" text="Zona de Riesgo moderado">
      <formula>NOT(ISERROR(SEARCH("Zona de Riesgo moderado",O22)))</formula>
    </cfRule>
    <cfRule type="containsText" dxfId="49" priority="2" stopIfTrue="1" operator="containsText" text="Zona de Riesgo Moderada">
      <formula>NOT(ISERROR(SEARCH("Zona de Riesgo Moderada",O22)))</formula>
    </cfRule>
    <cfRule type="containsText" dxfId="48" priority="3" stopIfTrue="1" operator="containsText" text="Zona de Riesgo Baja">
      <formula>NOT(ISERROR(SEARCH("Zona de Riesgo Baja",O22)))</formula>
    </cfRule>
    <cfRule type="containsText" dxfId="47" priority="4" stopIfTrue="1" operator="containsText" text="Zona de Riesgo Extrema">
      <formula>NOT(ISERROR(SEARCH("Zona de Riesgo Extrema",O22)))</formula>
    </cfRule>
    <cfRule type="containsText" dxfId="46" priority="5" stopIfTrue="1" operator="containsText" text="Zona de Riesgo Alta">
      <formula>NOT(ISERROR(SEARCH("Zona de Riesgo Alta",O22)))</formula>
    </cfRule>
    <cfRule type="containsText" dxfId="45" priority="6" stopIfTrue="1" operator="containsText" text="Zona de Riesgo Alta">
      <formula>NOT(ISERROR(SEARCH("Zona de Riesgo Alta",O22)))</formula>
    </cfRule>
  </conditionalFormatting>
  <conditionalFormatting sqref="O27:P27">
    <cfRule type="containsText" dxfId="44" priority="31" stopIfTrue="1" operator="containsText" text="Zona de Riesgo moderado">
      <formula>NOT(ISERROR(SEARCH("Zona de Riesgo moderado",O27)))</formula>
    </cfRule>
    <cfRule type="containsText" dxfId="43" priority="32" stopIfTrue="1" operator="containsText" text="Zona de Riesgo Moderada">
      <formula>NOT(ISERROR(SEARCH("Zona de Riesgo Moderada",O27)))</formula>
    </cfRule>
    <cfRule type="containsText" dxfId="42" priority="33" stopIfTrue="1" operator="containsText" text="Zona de Riesgo Baja">
      <formula>NOT(ISERROR(SEARCH("Zona de Riesgo Baja",O27)))</formula>
    </cfRule>
    <cfRule type="containsText" dxfId="41" priority="34" stopIfTrue="1" operator="containsText" text="Zona de Riesgo Extrema">
      <formula>NOT(ISERROR(SEARCH("Zona de Riesgo Extrema",O27)))</formula>
    </cfRule>
    <cfRule type="containsText" dxfId="40" priority="35" stopIfTrue="1" operator="containsText" text="Zona de Riesgo Alta">
      <formula>NOT(ISERROR(SEARCH("Zona de Riesgo Alta",O27)))</formula>
    </cfRule>
    <cfRule type="containsText" dxfId="39" priority="36" stopIfTrue="1" operator="containsText" text="Zona de Riesgo Alta">
      <formula>NOT(ISERROR(SEARCH("Zona de Riesgo Alta",O27)))</formula>
    </cfRule>
  </conditionalFormatting>
  <conditionalFormatting sqref="AE24">
    <cfRule type="containsText" dxfId="35" priority="141" stopIfTrue="1" operator="containsText" text="Zona de Riesgo Alta">
      <formula>NOT(ISERROR(SEARCH("Zona de Riesgo Alta",AE24)))</formula>
    </cfRule>
    <cfRule type="containsText" dxfId="34" priority="136" stopIfTrue="1" operator="containsText" text="Zona de Riesgo moderado">
      <formula>NOT(ISERROR(SEARCH("Zona de Riesgo moderado",AE24)))</formula>
    </cfRule>
    <cfRule type="containsText" dxfId="33" priority="137" stopIfTrue="1" operator="containsText" text="Zona de Riesgo Moderada">
      <formula>NOT(ISERROR(SEARCH("Zona de Riesgo Moderada",AE24)))</formula>
    </cfRule>
    <cfRule type="containsText" dxfId="32" priority="138" stopIfTrue="1" operator="containsText" text="Zona de Riesgo Baja">
      <formula>NOT(ISERROR(SEARCH("Zona de Riesgo Baja",AE24)))</formula>
    </cfRule>
    <cfRule type="containsText" dxfId="31" priority="139" stopIfTrue="1" operator="containsText" text="Zona de Riesgo Extrema">
      <formula>NOT(ISERROR(SEARCH("Zona de Riesgo Extrema",AE24)))</formula>
    </cfRule>
    <cfRule type="containsText" dxfId="30" priority="140" stopIfTrue="1" operator="containsText" text="Zona de Riesgo Alta">
      <formula>NOT(ISERROR(SEARCH("Zona de Riesgo Alta",AE24)))</formula>
    </cfRule>
  </conditionalFormatting>
  <conditionalFormatting sqref="AE28">
    <cfRule type="containsText" dxfId="29" priority="94" stopIfTrue="1" operator="containsText" text="Zona de Riesgo moderado">
      <formula>NOT(ISERROR(SEARCH("Zona de Riesgo moderado",AE28)))</formula>
    </cfRule>
    <cfRule type="containsText" dxfId="28" priority="95" stopIfTrue="1" operator="containsText" text="Zona de Riesgo Moderada">
      <formula>NOT(ISERROR(SEARCH("Zona de Riesgo Moderada",AE28)))</formula>
    </cfRule>
    <cfRule type="containsText" dxfId="27" priority="96" stopIfTrue="1" operator="containsText" text="Zona de Riesgo Baja">
      <formula>NOT(ISERROR(SEARCH("Zona de Riesgo Baja",AE28)))</formula>
    </cfRule>
    <cfRule type="containsText" dxfId="26" priority="97" stopIfTrue="1" operator="containsText" text="Zona de Riesgo Extrema">
      <formula>NOT(ISERROR(SEARCH("Zona de Riesgo Extrema",AE28)))</formula>
    </cfRule>
    <cfRule type="containsText" dxfId="25" priority="98" stopIfTrue="1" operator="containsText" text="Zona de Riesgo Alta">
      <formula>NOT(ISERROR(SEARCH("Zona de Riesgo Alta",AE28)))</formula>
    </cfRule>
    <cfRule type="containsText" dxfId="24" priority="99" stopIfTrue="1" operator="containsText" text="Zona de Riesgo Alta">
      <formula>NOT(ISERROR(SEARCH("Zona de Riesgo Alta",AE28)))</formula>
    </cfRule>
  </conditionalFormatting>
  <conditionalFormatting sqref="AE11:AF14">
    <cfRule type="containsText" dxfId="23" priority="14" stopIfTrue="1" operator="containsText" text="Zona de Riesgo Moderada">
      <formula>NOT(ISERROR(SEARCH("Zona de Riesgo Moderada",AE11)))</formula>
    </cfRule>
    <cfRule type="containsText" dxfId="22" priority="16" stopIfTrue="1" operator="containsText" text="Zona de Riesgo Extrema">
      <formula>NOT(ISERROR(SEARCH("Zona de Riesgo Extrema",AE11)))</formula>
    </cfRule>
    <cfRule type="containsText" dxfId="21" priority="17" stopIfTrue="1" operator="containsText" text="Zona de Riesgo Alta">
      <formula>NOT(ISERROR(SEARCH("Zona de Riesgo Alta",AE11)))</formula>
    </cfRule>
    <cfRule type="containsText" dxfId="20" priority="18" stopIfTrue="1" operator="containsText" text="Zona de Riesgo Alta">
      <formula>NOT(ISERROR(SEARCH("Zona de Riesgo Alta",AE11)))</formula>
    </cfRule>
    <cfRule type="containsText" dxfId="19" priority="15" stopIfTrue="1" operator="containsText" text="Zona de Riesgo Baja">
      <formula>NOT(ISERROR(SEARCH("Zona de Riesgo Baja",AE11)))</formula>
    </cfRule>
    <cfRule type="containsText" dxfId="18" priority="13" stopIfTrue="1" operator="containsText" text="Zona de Riesgo moderado">
      <formula>NOT(ISERROR(SEARCH("Zona de Riesgo moderado",AE11)))</formula>
    </cfRule>
  </conditionalFormatting>
  <conditionalFormatting sqref="AE18:AF18">
    <cfRule type="containsText" dxfId="17" priority="112" stopIfTrue="1" operator="containsText" text="Zona de Riesgo moderado">
      <formula>NOT(ISERROR(SEARCH("Zona de Riesgo moderado",AE18)))</formula>
    </cfRule>
    <cfRule type="containsText" dxfId="16" priority="113" stopIfTrue="1" operator="containsText" text="Zona de Riesgo Moderada">
      <formula>NOT(ISERROR(SEARCH("Zona de Riesgo Moderada",AE18)))</formula>
    </cfRule>
    <cfRule type="containsText" dxfId="15" priority="114" stopIfTrue="1" operator="containsText" text="Zona de Riesgo Baja">
      <formula>NOT(ISERROR(SEARCH("Zona de Riesgo Baja",AE18)))</formula>
    </cfRule>
    <cfRule type="containsText" dxfId="14" priority="115" stopIfTrue="1" operator="containsText" text="Zona de Riesgo Extrema">
      <formula>NOT(ISERROR(SEARCH("Zona de Riesgo Extrema",AE18)))</formula>
    </cfRule>
    <cfRule type="containsText" dxfId="13" priority="116" stopIfTrue="1" operator="containsText" text="Zona de Riesgo Alta">
      <formula>NOT(ISERROR(SEARCH("Zona de Riesgo Alta",AE18)))</formula>
    </cfRule>
    <cfRule type="containsText" dxfId="12" priority="117" stopIfTrue="1" operator="containsText" text="Zona de Riesgo Alta">
      <formula>NOT(ISERROR(SEARCH("Zona de Riesgo Alta",AE18)))</formula>
    </cfRule>
  </conditionalFormatting>
  <conditionalFormatting sqref="AE22:AF23">
    <cfRule type="containsText" dxfId="11" priority="12" stopIfTrue="1" operator="containsText" text="Zona de Riesgo Alta">
      <formula>NOT(ISERROR(SEARCH("Zona de Riesgo Alta",AE22)))</formula>
    </cfRule>
    <cfRule type="containsText" dxfId="10" priority="11" stopIfTrue="1" operator="containsText" text="Zona de Riesgo Alta">
      <formula>NOT(ISERROR(SEARCH("Zona de Riesgo Alta",AE22)))</formula>
    </cfRule>
    <cfRule type="containsText" dxfId="9" priority="10" stopIfTrue="1" operator="containsText" text="Zona de Riesgo Extrema">
      <formula>NOT(ISERROR(SEARCH("Zona de Riesgo Extrema",AE22)))</formula>
    </cfRule>
    <cfRule type="containsText" dxfId="8" priority="9" stopIfTrue="1" operator="containsText" text="Zona de Riesgo Baja">
      <formula>NOT(ISERROR(SEARCH("Zona de Riesgo Baja",AE22)))</formula>
    </cfRule>
    <cfRule type="containsText" dxfId="7" priority="7" stopIfTrue="1" operator="containsText" text="Zona de Riesgo moderado">
      <formula>NOT(ISERROR(SEARCH("Zona de Riesgo moderado",AE22)))</formula>
    </cfRule>
    <cfRule type="containsText" dxfId="6" priority="8" stopIfTrue="1" operator="containsText" text="Zona de Riesgo Moderada">
      <formula>NOT(ISERROR(SEARCH("Zona de Riesgo Moderada",AE22)))</formula>
    </cfRule>
  </conditionalFormatting>
  <conditionalFormatting sqref="AE27:AF27">
    <cfRule type="containsText" dxfId="5" priority="100" stopIfTrue="1" operator="containsText" text="Zona de Riesgo moderado">
      <formula>NOT(ISERROR(SEARCH("Zona de Riesgo moderado",AE27)))</formula>
    </cfRule>
    <cfRule type="containsText" dxfId="4" priority="101" stopIfTrue="1" operator="containsText" text="Zona de Riesgo Moderada">
      <formula>NOT(ISERROR(SEARCH("Zona de Riesgo Moderada",AE27)))</formula>
    </cfRule>
    <cfRule type="containsText" dxfId="3" priority="102" stopIfTrue="1" operator="containsText" text="Zona de Riesgo Baja">
      <formula>NOT(ISERROR(SEARCH("Zona de Riesgo Baja",AE27)))</formula>
    </cfRule>
    <cfRule type="containsText" dxfId="2" priority="104" stopIfTrue="1" operator="containsText" text="Zona de Riesgo Alta">
      <formula>NOT(ISERROR(SEARCH("Zona de Riesgo Alta",AE27)))</formula>
    </cfRule>
    <cfRule type="containsText" dxfId="1" priority="105" stopIfTrue="1" operator="containsText" text="Zona de Riesgo Alta">
      <formula>NOT(ISERROR(SEARCH("Zona de Riesgo Alta",AE27)))</formula>
    </cfRule>
    <cfRule type="containsText" dxfId="0" priority="103" stopIfTrue="1" operator="containsText" text="Zona de Riesgo Extrema">
      <formula>NOT(ISERROR(SEARCH("Zona de Riesgo Extrema",AE27)))</formula>
    </cfRule>
  </conditionalFormatting>
  <dataValidations count="1">
    <dataValidation type="list" allowBlank="1" showInputMessage="1" showErrorMessage="1" prompt="Seleccione un actividad de la lista desplegable" sqref="D22:I23" xr:uid="{92E91894-F7D8-4EAB-BC70-33945E432F45}">
      <formula1>INDIRECT($B$23)</formula1>
    </dataValidation>
  </dataValidations>
  <printOptions horizontalCentered="1"/>
  <pageMargins left="0.31496062992125984" right="0.31496062992125984" top="0.74803149606299213" bottom="0.74803149606299213" header="0.31496062992125984" footer="0.31496062992125984"/>
  <pageSetup scale="2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91" operator="equal" id="{9FDF0D89-DB19-4689-9065-222A59A4FAE1}">
            <xm:f>Instrucciones!$M$41</xm:f>
            <x14:dxf>
              <fill>
                <patternFill>
                  <bgColor theme="8" tint="0.59996337778862885"/>
                </patternFill>
              </fill>
            </x14:dxf>
          </x14:cfRule>
          <x14:cfRule type="cellIs" priority="92" operator="equal" id="{1417742C-E1BB-4206-BE89-414EF7E8F497}">
            <xm:f>Instrucciones!$M$40</xm:f>
            <x14:dxf>
              <fill>
                <patternFill>
                  <bgColor rgb="FFFFFF00"/>
                </patternFill>
              </fill>
            </x14:dxf>
          </x14:cfRule>
          <x14:cfRule type="cellIs" priority="93" operator="equal" id="{2248ADC8-C748-494B-B601-FB226FE9812B}">
            <xm:f>Instrucciones!$M$39</xm:f>
            <x14:dxf>
              <fill>
                <patternFill>
                  <bgColor rgb="FF92D050"/>
                </patternFill>
              </fill>
            </x14:dxf>
          </x14:cfRule>
          <xm:sqref>Q31:Q32</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3C9A9BFE-D17B-4650-A77F-97C395559173}">
          <x14:formula1>
            <xm:f>Instrucciones!$J$10:$J$14</xm:f>
          </x14:formula1>
          <xm:sqref>M27 M22:M23 M11:M14</xm:sqref>
        </x14:dataValidation>
        <x14:dataValidation type="list" allowBlank="1" showInputMessage="1" showErrorMessage="1" xr:uid="{B1D863D4-9D8F-44C7-85AC-90858F307B3C}">
          <x14:formula1>
            <xm:f>Instrucciones!$J$10:$J$12</xm:f>
          </x14:formula1>
          <xm:sqref>M18</xm:sqref>
        </x14:dataValidation>
        <x14:dataValidation type="list" allowBlank="1" showInputMessage="1" showErrorMessage="1" xr:uid="{BD86A362-E3DD-4C7D-8ED2-A98A9D7563AC}">
          <x14:formula1>
            <xm:f>Instrucciones!$M$34:$O$34</xm:f>
          </x14:formula1>
          <xm:sqref>M31:M32</xm:sqref>
        </x14:dataValidation>
        <x14:dataValidation type="list" allowBlank="1" showInputMessage="1" showErrorMessage="1" xr:uid="{0AC99999-803A-4116-BFE6-985FBBAE8412}">
          <x14:formula1>
            <xm:f>Instrucciones!$L$35:$L$37</xm:f>
          </x14:formula1>
          <xm:sqref>N31:N32</xm:sqref>
        </x14:dataValidation>
        <x14:dataValidation type="list" allowBlank="1" showInputMessage="1" showErrorMessage="1" prompt="Seleccione un riesgo de la lista" xr:uid="{FCA59559-B5EC-4F91-8651-8E99E3053C9E}">
          <x14:formula1>
            <xm:f>Instrucciones!$B$44:$B$46</xm:f>
          </x14:formula1>
          <xm:sqref>B27</xm:sqref>
        </x14:dataValidation>
        <x14:dataValidation type="list" allowBlank="1" showInputMessage="1" showErrorMessage="1" prompt="Seleccione un punto de riesgo fiscal de la lista" xr:uid="{EEEBDAF2-6D12-4F2A-B7AC-6A210F492374}">
          <x14:formula1>
            <xm:f>'Puntos de riesgo fiscal'!$F$3:$F$10</xm:f>
          </x14:formula1>
          <xm:sqref>B22:C23</xm:sqref>
        </x14:dataValidation>
        <x14:dataValidation type="list" allowBlank="1" showInputMessage="1" showErrorMessage="1" xr:uid="{A89A7B9E-7080-4AEA-9937-92B9F003A1FC}">
          <x14:formula1>
            <xm:f>Instrucciones!$B$10:$B$14</xm:f>
          </x14:formula1>
          <xm:sqref>N27 N18 N22:N23 N11:N14</xm:sqref>
        </x14:dataValidation>
        <x14:dataValidation type="list" allowBlank="1" showInputMessage="1" showErrorMessage="1" xr:uid="{0FA4EF50-1ED1-46A4-8B3E-CD1CF2C9CA3F}">
          <x14:formula1>
            <xm:f>Instrucciones!$J$22:$J$23</xm:f>
          </x14:formula1>
          <xm:sqref>T18 T22:T23 T27 T11:T14</xm:sqref>
        </x14:dataValidation>
        <x14:dataValidation type="list" allowBlank="1" showInputMessage="1" showErrorMessage="1" xr:uid="{4502807E-DCAF-40ED-97AA-77C78AB7381F}">
          <x14:formula1>
            <xm:f>Instrucciones!$J$24:$J$25</xm:f>
          </x14:formula1>
          <xm:sqref>V18 V22:V23 V27 V11:V14</xm:sqref>
        </x14:dataValidation>
        <x14:dataValidation type="list" allowBlank="1" showInputMessage="1" showErrorMessage="1" xr:uid="{148B93AC-0934-4FF2-BD91-134823362450}">
          <x14:formula1>
            <xm:f>Instrucciones!$J$26:$J$27</xm:f>
          </x14:formula1>
          <xm:sqref>X18 X22:X23 X27 X11:X14</xm:sqref>
        </x14:dataValidation>
        <x14:dataValidation type="list" allowBlank="1" showInputMessage="1" showErrorMessage="1" xr:uid="{25697579-510E-4E22-8E08-940898F9EDE3}">
          <x14:formula1>
            <xm:f>Instrucciones!$J$28:$J$29</xm:f>
          </x14:formula1>
          <xm:sqref>Z18 Z22:Z23 Z27 Z11:Z14</xm:sqref>
        </x14:dataValidation>
        <x14:dataValidation type="list" allowBlank="1" showInputMessage="1" showErrorMessage="1" xr:uid="{C2FBEB0F-A3B8-46A1-9815-2BD200DFA07B}">
          <x14:formula1>
            <xm:f>Instrucciones!$J$18:$J$21</xm:f>
          </x14:formula1>
          <xm:sqref>R11:R14 R18 R22:R23 R27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zoomScale="90" zoomScaleNormal="90" zoomScaleSheetLayoutView="85" workbookViewId="0">
      <selection activeCell="H16" sqref="H16"/>
    </sheetView>
  </sheetViews>
  <sheetFormatPr baseColWidth="10" defaultColWidth="11.42578125" defaultRowHeight="12.75" x14ac:dyDescent="0.2"/>
  <cols>
    <col min="1" max="1" width="2.42578125" style="1" customWidth="1"/>
    <col min="2" max="2" width="15.140625" style="2" customWidth="1"/>
    <col min="3" max="3" width="20.140625" style="2" customWidth="1"/>
    <col min="4" max="4" width="6.28515625" style="3" customWidth="1"/>
    <col min="5" max="5" width="10" style="3" customWidth="1"/>
    <col min="6" max="6" width="19.140625" style="3" customWidth="1"/>
    <col min="7" max="7" width="41.7109375" style="2" customWidth="1"/>
    <col min="8" max="8" width="7.28515625" style="2" customWidth="1"/>
    <col min="9" max="9" width="7.140625" style="2" customWidth="1"/>
    <col min="10" max="10" width="16.7109375" style="2" customWidth="1"/>
    <col min="11" max="11" width="38.42578125" style="2" customWidth="1"/>
    <col min="12" max="16384" width="11.42578125" style="2"/>
  </cols>
  <sheetData>
    <row r="1" spans="2:11" ht="13.5" thickBot="1" x14ac:dyDescent="0.25"/>
    <row r="2" spans="2:11" ht="26.25" customHeight="1" x14ac:dyDescent="0.2">
      <c r="B2" s="266"/>
      <c r="C2" s="267"/>
      <c r="D2" s="272" t="s">
        <v>0</v>
      </c>
      <c r="E2" s="273"/>
      <c r="F2" s="273"/>
      <c r="G2" s="273"/>
      <c r="H2" s="273"/>
      <c r="I2" s="273"/>
      <c r="J2" s="273"/>
      <c r="K2" s="274"/>
    </row>
    <row r="3" spans="2:11" ht="100.5" customHeight="1" x14ac:dyDescent="0.2">
      <c r="B3" s="268"/>
      <c r="C3" s="269"/>
      <c r="D3" s="283" t="s">
        <v>46</v>
      </c>
      <c r="E3" s="284"/>
      <c r="F3" s="284"/>
      <c r="G3" s="284"/>
      <c r="H3" s="284"/>
      <c r="I3" s="284"/>
      <c r="J3" s="284"/>
      <c r="K3" s="277"/>
    </row>
    <row r="4" spans="2:11" ht="29.25" customHeight="1" thickBot="1" x14ac:dyDescent="0.25">
      <c r="B4" s="270"/>
      <c r="C4" s="271"/>
      <c r="D4" s="322" t="s">
        <v>47</v>
      </c>
      <c r="E4" s="322"/>
      <c r="F4" s="322"/>
      <c r="G4" s="323" t="s">
        <v>1</v>
      </c>
      <c r="H4" s="322"/>
      <c r="I4" s="303" t="s">
        <v>324</v>
      </c>
      <c r="J4" s="297"/>
      <c r="K4" s="280"/>
    </row>
    <row r="5" spans="2:11" ht="17.25" customHeight="1" x14ac:dyDescent="0.2">
      <c r="B5" s="5"/>
      <c r="C5" s="6"/>
      <c r="D5" s="7"/>
      <c r="E5" s="7"/>
      <c r="F5" s="7"/>
      <c r="G5" s="6"/>
      <c r="H5" s="6"/>
      <c r="I5" s="6"/>
      <c r="J5" s="6"/>
      <c r="K5" s="6"/>
    </row>
    <row r="6" spans="2:11" ht="61.5" customHeight="1" x14ac:dyDescent="0.2">
      <c r="B6" s="324" t="s">
        <v>85</v>
      </c>
      <c r="C6" s="324"/>
      <c r="D6" s="324"/>
      <c r="E6" s="324"/>
      <c r="F6" s="324"/>
      <c r="G6" s="324"/>
      <c r="H6" s="324"/>
      <c r="I6" s="324"/>
      <c r="J6" s="324"/>
      <c r="K6" s="324"/>
    </row>
    <row r="7" spans="2:11" ht="17.25" customHeight="1" x14ac:dyDescent="0.2">
      <c r="B7" s="5"/>
      <c r="C7" s="6"/>
      <c r="D7" s="7"/>
      <c r="E7" s="7"/>
      <c r="F7" s="7"/>
      <c r="G7" s="6"/>
      <c r="H7" s="6"/>
      <c r="I7" s="6"/>
      <c r="J7" s="6"/>
      <c r="K7" s="6"/>
    </row>
    <row r="8" spans="2:11" ht="26.25" customHeight="1" x14ac:dyDescent="0.2">
      <c r="B8" s="9"/>
      <c r="C8" s="9"/>
      <c r="E8" s="325" t="s">
        <v>35</v>
      </c>
      <c r="F8" s="327" t="s">
        <v>86</v>
      </c>
      <c r="G8" s="328"/>
      <c r="H8" s="331" t="s">
        <v>87</v>
      </c>
      <c r="I8" s="332"/>
      <c r="J8" s="8"/>
      <c r="K8" s="8"/>
    </row>
    <row r="9" spans="2:11" ht="26.25" customHeight="1" x14ac:dyDescent="0.2">
      <c r="B9" s="9"/>
      <c r="C9" s="9"/>
      <c r="E9" s="326"/>
      <c r="F9" s="329"/>
      <c r="G9" s="330"/>
      <c r="H9" s="17" t="s">
        <v>88</v>
      </c>
      <c r="I9" s="17" t="s">
        <v>89</v>
      </c>
      <c r="J9" s="8"/>
      <c r="K9" s="8"/>
    </row>
    <row r="10" spans="2:11" ht="24.75" customHeight="1" x14ac:dyDescent="0.2">
      <c r="B10" s="12"/>
      <c r="C10" s="12"/>
      <c r="E10" s="4">
        <v>1</v>
      </c>
      <c r="F10" s="320" t="s">
        <v>90</v>
      </c>
      <c r="G10" s="321"/>
      <c r="H10" s="4" t="s">
        <v>530</v>
      </c>
      <c r="I10" s="4"/>
      <c r="J10" s="12"/>
      <c r="K10" s="12"/>
    </row>
    <row r="11" spans="2:11" ht="24.75" customHeight="1" x14ac:dyDescent="0.2">
      <c r="B11" s="12"/>
      <c r="C11" s="12"/>
      <c r="E11" s="4">
        <v>2</v>
      </c>
      <c r="F11" s="320" t="s">
        <v>91</v>
      </c>
      <c r="G11" s="321"/>
      <c r="H11" s="4" t="s">
        <v>530</v>
      </c>
      <c r="I11" s="4"/>
      <c r="J11" s="12"/>
      <c r="K11" s="12"/>
    </row>
    <row r="12" spans="2:11" ht="24.75" customHeight="1" x14ac:dyDescent="0.2">
      <c r="B12" s="12"/>
      <c r="C12" s="12"/>
      <c r="E12" s="4">
        <v>3</v>
      </c>
      <c r="F12" s="320" t="s">
        <v>92</v>
      </c>
      <c r="G12" s="321"/>
      <c r="H12" s="4" t="s">
        <v>530</v>
      </c>
      <c r="I12" s="4"/>
      <c r="J12" s="12"/>
      <c r="K12" s="12"/>
    </row>
    <row r="13" spans="2:11" ht="24.75" customHeight="1" x14ac:dyDescent="0.2">
      <c r="B13" s="12"/>
      <c r="C13" s="12"/>
      <c r="E13" s="4">
        <v>4</v>
      </c>
      <c r="F13" s="320" t="s">
        <v>93</v>
      </c>
      <c r="G13" s="321"/>
      <c r="H13" s="4"/>
      <c r="I13" s="4" t="s">
        <v>530</v>
      </c>
      <c r="J13" s="12"/>
      <c r="K13" s="12"/>
    </row>
    <row r="14" spans="2:11" ht="24.75" customHeight="1" x14ac:dyDescent="0.2">
      <c r="B14" s="12"/>
      <c r="C14" s="12"/>
      <c r="E14" s="4">
        <v>5</v>
      </c>
      <c r="F14" s="320" t="s">
        <v>94</v>
      </c>
      <c r="G14" s="321"/>
      <c r="H14" s="4" t="s">
        <v>530</v>
      </c>
      <c r="I14" s="4"/>
      <c r="J14" s="12"/>
      <c r="K14" s="12"/>
    </row>
    <row r="15" spans="2:11" ht="24.75" customHeight="1" x14ac:dyDescent="0.2">
      <c r="B15" s="12"/>
      <c r="C15" s="12"/>
      <c r="E15" s="4">
        <v>6</v>
      </c>
      <c r="F15" s="320" t="s">
        <v>320</v>
      </c>
      <c r="G15" s="321"/>
      <c r="H15" s="4" t="s">
        <v>530</v>
      </c>
      <c r="I15" s="4"/>
      <c r="J15" s="12"/>
      <c r="K15" s="12"/>
    </row>
    <row r="16" spans="2:11" ht="24.75" customHeight="1" x14ac:dyDescent="0.2">
      <c r="B16" s="12"/>
      <c r="C16" s="12"/>
      <c r="E16" s="4">
        <v>7</v>
      </c>
      <c r="F16" s="320" t="s">
        <v>95</v>
      </c>
      <c r="G16" s="321"/>
      <c r="H16" s="4"/>
      <c r="I16" s="4" t="s">
        <v>530</v>
      </c>
      <c r="J16" s="12"/>
      <c r="K16" s="12"/>
    </row>
    <row r="17" spans="2:11" ht="24.75" customHeight="1" x14ac:dyDescent="0.2">
      <c r="B17" s="12"/>
      <c r="C17" s="12"/>
      <c r="E17" s="4">
        <v>8</v>
      </c>
      <c r="F17" s="320" t="s">
        <v>96</v>
      </c>
      <c r="G17" s="321"/>
      <c r="H17" s="4"/>
      <c r="I17" s="4" t="s">
        <v>530</v>
      </c>
      <c r="J17" s="12"/>
      <c r="K17" s="12"/>
    </row>
    <row r="18" spans="2:11" ht="24.75" customHeight="1" x14ac:dyDescent="0.2">
      <c r="B18" s="12"/>
      <c r="C18" s="12"/>
      <c r="E18" s="4">
        <v>9</v>
      </c>
      <c r="F18" s="320" t="s">
        <v>97</v>
      </c>
      <c r="G18" s="321"/>
      <c r="H18" s="4"/>
      <c r="I18" s="4" t="s">
        <v>530</v>
      </c>
      <c r="J18" s="12"/>
      <c r="K18" s="12"/>
    </row>
    <row r="19" spans="2:11" ht="24.75" customHeight="1" x14ac:dyDescent="0.2">
      <c r="B19" s="12"/>
      <c r="C19" s="12"/>
      <c r="E19" s="4">
        <v>10</v>
      </c>
      <c r="F19" s="320" t="s">
        <v>98</v>
      </c>
      <c r="G19" s="321"/>
      <c r="H19" s="4" t="s">
        <v>530</v>
      </c>
      <c r="I19" s="4"/>
      <c r="J19" s="12"/>
      <c r="K19" s="12"/>
    </row>
    <row r="20" spans="2:11" ht="24.75" customHeight="1" x14ac:dyDescent="0.2">
      <c r="B20" s="12"/>
      <c r="C20" s="12"/>
      <c r="E20" s="4">
        <v>11</v>
      </c>
      <c r="F20" s="320" t="s">
        <v>99</v>
      </c>
      <c r="G20" s="321"/>
      <c r="H20" s="4" t="s">
        <v>530</v>
      </c>
      <c r="I20" s="4"/>
      <c r="J20" s="12"/>
      <c r="K20" s="12"/>
    </row>
    <row r="21" spans="2:11" ht="24.75" customHeight="1" x14ac:dyDescent="0.2">
      <c r="B21" s="12"/>
      <c r="C21" s="12"/>
      <c r="E21" s="4">
        <v>12</v>
      </c>
      <c r="F21" s="320" t="s">
        <v>100</v>
      </c>
      <c r="G21" s="321"/>
      <c r="H21" s="4" t="s">
        <v>530</v>
      </c>
      <c r="I21" s="4"/>
      <c r="J21" s="12"/>
      <c r="K21" s="12"/>
    </row>
    <row r="22" spans="2:11" ht="24.75" customHeight="1" x14ac:dyDescent="0.2">
      <c r="B22" s="12"/>
      <c r="C22" s="12"/>
      <c r="E22" s="4">
        <v>13</v>
      </c>
      <c r="F22" s="320" t="s">
        <v>101</v>
      </c>
      <c r="G22" s="321"/>
      <c r="H22" s="4" t="s">
        <v>530</v>
      </c>
      <c r="I22" s="4"/>
      <c r="J22" s="12"/>
      <c r="K22" s="12"/>
    </row>
    <row r="23" spans="2:11" ht="24.75" customHeight="1" x14ac:dyDescent="0.2">
      <c r="B23" s="12"/>
      <c r="C23" s="12"/>
      <c r="E23" s="4">
        <v>14</v>
      </c>
      <c r="F23" s="320" t="s">
        <v>102</v>
      </c>
      <c r="G23" s="321"/>
      <c r="H23" s="4" t="s">
        <v>530</v>
      </c>
      <c r="I23" s="4"/>
      <c r="J23" s="12"/>
      <c r="K23" s="12"/>
    </row>
    <row r="24" spans="2:11" ht="24.75" customHeight="1" x14ac:dyDescent="0.2">
      <c r="B24" s="12"/>
      <c r="C24" s="12"/>
      <c r="E24" s="4">
        <v>15</v>
      </c>
      <c r="F24" s="320" t="s">
        <v>103</v>
      </c>
      <c r="G24" s="321"/>
      <c r="H24" s="4"/>
      <c r="I24" s="4" t="s">
        <v>530</v>
      </c>
      <c r="J24" s="12"/>
      <c r="K24" s="12"/>
    </row>
    <row r="25" spans="2:11" ht="24.75" customHeight="1" x14ac:dyDescent="0.2">
      <c r="B25" s="12"/>
      <c r="C25" s="12"/>
      <c r="E25" s="4">
        <v>16</v>
      </c>
      <c r="F25" s="320" t="s">
        <v>104</v>
      </c>
      <c r="G25" s="321"/>
      <c r="H25" s="4"/>
      <c r="I25" s="4" t="s">
        <v>530</v>
      </c>
      <c r="J25" s="12"/>
      <c r="K25" s="12"/>
    </row>
    <row r="26" spans="2:11" ht="24.75" customHeight="1" x14ac:dyDescent="0.2">
      <c r="B26" s="12"/>
      <c r="C26" s="12"/>
      <c r="E26" s="4">
        <v>17</v>
      </c>
      <c r="F26" s="320" t="s">
        <v>105</v>
      </c>
      <c r="G26" s="321"/>
      <c r="H26" s="4" t="s">
        <v>530</v>
      </c>
      <c r="I26" s="4"/>
      <c r="J26" s="12"/>
      <c r="K26" s="12"/>
    </row>
    <row r="27" spans="2:11" ht="24.75" customHeight="1" x14ac:dyDescent="0.2">
      <c r="B27" s="12"/>
      <c r="C27" s="12"/>
      <c r="E27" s="4">
        <v>18</v>
      </c>
      <c r="F27" s="320" t="s">
        <v>106</v>
      </c>
      <c r="G27" s="321"/>
      <c r="H27" s="4"/>
      <c r="I27" s="4" t="s">
        <v>530</v>
      </c>
      <c r="J27" s="12"/>
      <c r="K27" s="12"/>
    </row>
    <row r="28" spans="2:11" ht="24.75" customHeight="1" x14ac:dyDescent="0.2">
      <c r="B28" s="12"/>
      <c r="C28" s="12"/>
      <c r="E28" s="4">
        <v>19</v>
      </c>
      <c r="F28" s="320" t="s">
        <v>107</v>
      </c>
      <c r="G28" s="321"/>
      <c r="H28" s="4"/>
      <c r="I28" s="4" t="s">
        <v>530</v>
      </c>
      <c r="J28" s="12"/>
      <c r="K28" s="12"/>
    </row>
    <row r="29" spans="2:11" ht="63" customHeight="1" x14ac:dyDescent="0.2">
      <c r="B29" s="12"/>
      <c r="C29" s="12"/>
      <c r="E29" s="195" t="s">
        <v>108</v>
      </c>
      <c r="F29" s="260"/>
      <c r="G29" s="260"/>
      <c r="H29" s="334">
        <f>E28-(COUNTBLANK(H10:H28))</f>
        <v>11</v>
      </c>
      <c r="I29" s="335"/>
      <c r="J29" s="12"/>
      <c r="K29" s="12"/>
    </row>
    <row r="30" spans="2:11" ht="18.75" customHeight="1" x14ac:dyDescent="0.2">
      <c r="B30" s="12"/>
      <c r="C30" s="12"/>
      <c r="E30" s="320" t="s">
        <v>304</v>
      </c>
      <c r="F30" s="321"/>
      <c r="G30" s="321"/>
      <c r="H30" s="321"/>
      <c r="I30" s="333"/>
      <c r="J30" s="12"/>
      <c r="K30" s="12"/>
    </row>
  </sheetData>
  <mergeCells count="33">
    <mergeCell ref="K2:K4"/>
    <mergeCell ref="D2:J2"/>
    <mergeCell ref="E30:I30"/>
    <mergeCell ref="E29:G29"/>
    <mergeCell ref="H29:I29"/>
    <mergeCell ref="I4:J4"/>
    <mergeCell ref="F28:G28"/>
    <mergeCell ref="F22:G22"/>
    <mergeCell ref="F23:G23"/>
    <mergeCell ref="F24:G24"/>
    <mergeCell ref="F25:G25"/>
    <mergeCell ref="F16:G16"/>
    <mergeCell ref="F14:G14"/>
    <mergeCell ref="F27:G27"/>
    <mergeCell ref="F18:G18"/>
    <mergeCell ref="F17:G17"/>
    <mergeCell ref="F26:G26"/>
    <mergeCell ref="F19:G19"/>
    <mergeCell ref="F20:G20"/>
    <mergeCell ref="B6:K6"/>
    <mergeCell ref="E8:E9"/>
    <mergeCell ref="F8:G9"/>
    <mergeCell ref="F10:G10"/>
    <mergeCell ref="H8:I8"/>
    <mergeCell ref="F11:G11"/>
    <mergeCell ref="F12:G12"/>
    <mergeCell ref="F13:G13"/>
    <mergeCell ref="F21:G21"/>
    <mergeCell ref="D3:J3"/>
    <mergeCell ref="F15:G15"/>
    <mergeCell ref="B2:C4"/>
    <mergeCell ref="D4:F4"/>
    <mergeCell ref="G4:H4"/>
  </mergeCells>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0B49-2AAE-4EE2-85E9-E37A42C725B1}">
  <dimension ref="A1:F55"/>
  <sheetViews>
    <sheetView view="pageBreakPreview" zoomScale="90" zoomScaleNormal="85" zoomScaleSheetLayoutView="90" workbookViewId="0">
      <selection activeCell="B12" sqref="B12"/>
    </sheetView>
  </sheetViews>
  <sheetFormatPr baseColWidth="10" defaultRowHeight="12.75" x14ac:dyDescent="0.2"/>
  <cols>
    <col min="1" max="1" width="39.42578125" customWidth="1"/>
    <col min="2" max="2" width="59.42578125" customWidth="1"/>
    <col min="3" max="3" width="75" customWidth="1"/>
  </cols>
  <sheetData>
    <row r="1" spans="1:6" ht="21.75" customHeight="1" x14ac:dyDescent="0.2">
      <c r="A1" s="336" t="s">
        <v>275</v>
      </c>
      <c r="B1" s="337"/>
      <c r="C1" s="338"/>
    </row>
    <row r="2" spans="1:6" ht="26.25" thickBot="1" x14ac:dyDescent="0.25">
      <c r="A2" s="123" t="s">
        <v>273</v>
      </c>
      <c r="B2" s="124" t="s">
        <v>274</v>
      </c>
      <c r="C2" s="125" t="s">
        <v>279</v>
      </c>
    </row>
    <row r="3" spans="1:6" ht="26.25" customHeight="1" x14ac:dyDescent="0.2">
      <c r="A3" s="341" t="s">
        <v>284</v>
      </c>
      <c r="B3" s="126" t="s">
        <v>174</v>
      </c>
      <c r="C3" s="127" t="s">
        <v>259</v>
      </c>
      <c r="F3" t="str">
        <f>A3</f>
        <v>ACTIVIDAD_ADMINISTRATIVA_CONTABLE_FINANCIERA</v>
      </c>
    </row>
    <row r="4" spans="1:6" ht="26.25" customHeight="1" x14ac:dyDescent="0.2">
      <c r="A4" s="342"/>
      <c r="B4" s="118" t="s">
        <v>175</v>
      </c>
      <c r="C4" s="120" t="s">
        <v>176</v>
      </c>
      <c r="F4" t="str">
        <f>A11</f>
        <v>DEFENSA_JUDICIAL</v>
      </c>
    </row>
    <row r="5" spans="1:6" ht="26.25" customHeight="1" x14ac:dyDescent="0.2">
      <c r="A5" s="342"/>
      <c r="B5" s="115" t="s">
        <v>260</v>
      </c>
      <c r="C5" s="119" t="s">
        <v>261</v>
      </c>
      <c r="F5" t="str">
        <f>A15</f>
        <v>ETAPA_PRECONTRACTUAL</v>
      </c>
    </row>
    <row r="6" spans="1:6" ht="26.25" customHeight="1" x14ac:dyDescent="0.2">
      <c r="A6" s="342"/>
      <c r="B6" s="115" t="s">
        <v>262</v>
      </c>
      <c r="C6" s="120" t="s">
        <v>177</v>
      </c>
      <c r="F6" t="str">
        <f>A25</f>
        <v>ETAPA_CONTRACTUAL</v>
      </c>
    </row>
    <row r="7" spans="1:6" ht="26.25" customHeight="1" x14ac:dyDescent="0.2">
      <c r="A7" s="342"/>
      <c r="B7" s="118" t="s">
        <v>178</v>
      </c>
      <c r="C7" s="120" t="s">
        <v>179</v>
      </c>
      <c r="F7" t="str">
        <f>A40</f>
        <v>ETAPA_POSTCONTRACTUAL</v>
      </c>
    </row>
    <row r="8" spans="1:6" ht="26.25" customHeight="1" x14ac:dyDescent="0.2">
      <c r="A8" s="342"/>
      <c r="B8" s="118" t="s">
        <v>180</v>
      </c>
      <c r="C8" s="120" t="s">
        <v>181</v>
      </c>
      <c r="F8" t="str">
        <f>A48</f>
        <v>GESTIÓN_PREDIAL_REGISTRO_INMOBILIARIO</v>
      </c>
    </row>
    <row r="9" spans="1:6" ht="26.25" customHeight="1" x14ac:dyDescent="0.2">
      <c r="A9" s="342"/>
      <c r="B9" s="115" t="s">
        <v>263</v>
      </c>
      <c r="C9" s="119" t="s">
        <v>264</v>
      </c>
      <c r="F9" t="str">
        <f>A50</f>
        <v>ACTIVIDAD_MANEJO_BASES_DE_DATOS_SISTEMAS_INFORMACIÓN</v>
      </c>
    </row>
    <row r="10" spans="1:6" ht="26.25" customHeight="1" thickBot="1" x14ac:dyDescent="0.25">
      <c r="A10" s="343"/>
      <c r="B10" s="121" t="s">
        <v>182</v>
      </c>
      <c r="C10" s="128" t="s">
        <v>265</v>
      </c>
      <c r="F10" t="str">
        <f>A54</f>
        <v>ACTIVIDAD_DE_LA_GESTIÓN_COBRO</v>
      </c>
    </row>
    <row r="11" spans="1:6" ht="26.25" customHeight="1" x14ac:dyDescent="0.2">
      <c r="A11" s="341" t="s">
        <v>285</v>
      </c>
      <c r="B11" s="126" t="s">
        <v>183</v>
      </c>
      <c r="C11" s="129" t="s">
        <v>184</v>
      </c>
    </row>
    <row r="12" spans="1:6" ht="26.25" customHeight="1" x14ac:dyDescent="0.2">
      <c r="A12" s="342"/>
      <c r="B12" s="118" t="s">
        <v>185</v>
      </c>
      <c r="C12" s="119" t="s">
        <v>266</v>
      </c>
    </row>
    <row r="13" spans="1:6" ht="26.25" customHeight="1" x14ac:dyDescent="0.2">
      <c r="A13" s="342"/>
      <c r="B13" s="115" t="s">
        <v>267</v>
      </c>
      <c r="C13" s="119" t="s">
        <v>268</v>
      </c>
    </row>
    <row r="14" spans="1:6" ht="26.25" customHeight="1" thickBot="1" x14ac:dyDescent="0.25">
      <c r="A14" s="343"/>
      <c r="B14" s="121" t="s">
        <v>186</v>
      </c>
      <c r="C14" s="122" t="s">
        <v>187</v>
      </c>
    </row>
    <row r="15" spans="1:6" ht="26.25" customHeight="1" x14ac:dyDescent="0.2">
      <c r="A15" s="341" t="s">
        <v>286</v>
      </c>
      <c r="B15" s="126" t="s">
        <v>188</v>
      </c>
      <c r="C15" s="129" t="s">
        <v>189</v>
      </c>
    </row>
    <row r="16" spans="1:6" ht="26.25" customHeight="1" x14ac:dyDescent="0.2">
      <c r="A16" s="342"/>
      <c r="B16" s="115" t="s">
        <v>296</v>
      </c>
      <c r="C16" s="120" t="s">
        <v>190</v>
      </c>
    </row>
    <row r="17" spans="1:3" ht="26.25" customHeight="1" x14ac:dyDescent="0.2">
      <c r="A17" s="342"/>
      <c r="B17" s="115" t="s">
        <v>269</v>
      </c>
      <c r="C17" s="120" t="s">
        <v>191</v>
      </c>
    </row>
    <row r="18" spans="1:3" ht="26.25" customHeight="1" x14ac:dyDescent="0.2">
      <c r="A18" s="342"/>
      <c r="B18" s="118" t="s">
        <v>192</v>
      </c>
      <c r="C18" s="120" t="s">
        <v>193</v>
      </c>
    </row>
    <row r="19" spans="1:3" ht="26.25" customHeight="1" x14ac:dyDescent="0.2">
      <c r="A19" s="342"/>
      <c r="B19" s="118" t="s">
        <v>194</v>
      </c>
      <c r="C19" s="120" t="s">
        <v>195</v>
      </c>
    </row>
    <row r="20" spans="1:3" ht="26.25" customHeight="1" x14ac:dyDescent="0.2">
      <c r="A20" s="342"/>
      <c r="B20" s="118" t="s">
        <v>194</v>
      </c>
      <c r="C20" s="120" t="s">
        <v>196</v>
      </c>
    </row>
    <row r="21" spans="1:3" ht="26.25" customHeight="1" x14ac:dyDescent="0.2">
      <c r="A21" s="342"/>
      <c r="B21" s="118" t="s">
        <v>194</v>
      </c>
      <c r="C21" s="120" t="s">
        <v>197</v>
      </c>
    </row>
    <row r="22" spans="1:3" ht="26.25" customHeight="1" x14ac:dyDescent="0.2">
      <c r="A22" s="342"/>
      <c r="B22" s="118" t="s">
        <v>194</v>
      </c>
      <c r="C22" s="120" t="s">
        <v>198</v>
      </c>
    </row>
    <row r="23" spans="1:3" ht="26.25" customHeight="1" x14ac:dyDescent="0.2">
      <c r="A23" s="342"/>
      <c r="B23" s="118" t="s">
        <v>194</v>
      </c>
      <c r="C23" s="119" t="s">
        <v>270</v>
      </c>
    </row>
    <row r="24" spans="1:3" ht="42.75" customHeight="1" thickBot="1" x14ac:dyDescent="0.25">
      <c r="A24" s="343"/>
      <c r="B24" s="114" t="s">
        <v>271</v>
      </c>
      <c r="C24" s="128" t="s">
        <v>272</v>
      </c>
    </row>
    <row r="25" spans="1:3" ht="26.25" customHeight="1" x14ac:dyDescent="0.2">
      <c r="A25" s="341" t="s">
        <v>287</v>
      </c>
      <c r="B25" s="126" t="s">
        <v>199</v>
      </c>
      <c r="C25" s="127" t="s">
        <v>240</v>
      </c>
    </row>
    <row r="26" spans="1:3" ht="26.25" customHeight="1" x14ac:dyDescent="0.2">
      <c r="A26" s="342"/>
      <c r="B26" s="118" t="s">
        <v>200</v>
      </c>
      <c r="C26" s="119" t="s">
        <v>241</v>
      </c>
    </row>
    <row r="27" spans="1:3" ht="26.25" customHeight="1" x14ac:dyDescent="0.2">
      <c r="A27" s="342"/>
      <c r="B27" s="118" t="s">
        <v>201</v>
      </c>
      <c r="C27" s="119" t="s">
        <v>242</v>
      </c>
    </row>
    <row r="28" spans="1:3" ht="26.25" customHeight="1" x14ac:dyDescent="0.2">
      <c r="A28" s="342"/>
      <c r="B28" s="118" t="s">
        <v>202</v>
      </c>
      <c r="C28" s="120" t="s">
        <v>203</v>
      </c>
    </row>
    <row r="29" spans="1:3" ht="26.25" customHeight="1" x14ac:dyDescent="0.2">
      <c r="A29" s="342"/>
      <c r="B29" s="118" t="s">
        <v>202</v>
      </c>
      <c r="C29" s="120" t="s">
        <v>204</v>
      </c>
    </row>
    <row r="30" spans="1:3" ht="26.25" customHeight="1" x14ac:dyDescent="0.2">
      <c r="A30" s="342"/>
      <c r="B30" s="115" t="s">
        <v>243</v>
      </c>
      <c r="C30" s="120" t="s">
        <v>205</v>
      </c>
    </row>
    <row r="31" spans="1:3" ht="26.25" customHeight="1" x14ac:dyDescent="0.2">
      <c r="A31" s="342"/>
      <c r="B31" s="118" t="s">
        <v>206</v>
      </c>
      <c r="C31" s="119" t="s">
        <v>244</v>
      </c>
    </row>
    <row r="32" spans="1:3" ht="26.25" customHeight="1" x14ac:dyDescent="0.2">
      <c r="A32" s="342"/>
      <c r="B32" s="115" t="s">
        <v>245</v>
      </c>
      <c r="C32" s="119" t="s">
        <v>246</v>
      </c>
    </row>
    <row r="33" spans="1:3" ht="26.25" customHeight="1" x14ac:dyDescent="0.2">
      <c r="A33" s="342"/>
      <c r="B33" s="115" t="s">
        <v>247</v>
      </c>
      <c r="C33" s="120" t="s">
        <v>207</v>
      </c>
    </row>
    <row r="34" spans="1:3" ht="26.25" customHeight="1" x14ac:dyDescent="0.2">
      <c r="A34" s="342"/>
      <c r="B34" s="118" t="s">
        <v>208</v>
      </c>
      <c r="C34" s="120" t="s">
        <v>209</v>
      </c>
    </row>
    <row r="35" spans="1:3" ht="26.25" customHeight="1" x14ac:dyDescent="0.2">
      <c r="A35" s="342"/>
      <c r="B35" s="115" t="s">
        <v>248</v>
      </c>
      <c r="C35" s="120" t="s">
        <v>210</v>
      </c>
    </row>
    <row r="36" spans="1:3" ht="26.25" customHeight="1" x14ac:dyDescent="0.2">
      <c r="A36" s="342"/>
      <c r="B36" s="118" t="s">
        <v>211</v>
      </c>
      <c r="C36" s="119" t="s">
        <v>249</v>
      </c>
    </row>
    <row r="37" spans="1:3" ht="26.25" customHeight="1" x14ac:dyDescent="0.2">
      <c r="A37" s="342"/>
      <c r="B37" s="118" t="s">
        <v>212</v>
      </c>
      <c r="C37" s="119" t="s">
        <v>250</v>
      </c>
    </row>
    <row r="38" spans="1:3" ht="26.25" customHeight="1" x14ac:dyDescent="0.2">
      <c r="A38" s="342"/>
      <c r="B38" s="118" t="s">
        <v>213</v>
      </c>
      <c r="C38" s="119" t="s">
        <v>251</v>
      </c>
    </row>
    <row r="39" spans="1:3" ht="26.25" customHeight="1" thickBot="1" x14ac:dyDescent="0.25">
      <c r="A39" s="343"/>
      <c r="B39" s="121" t="s">
        <v>214</v>
      </c>
      <c r="C39" s="128" t="s">
        <v>252</v>
      </c>
    </row>
    <row r="40" spans="1:3" ht="26.25" customHeight="1" x14ac:dyDescent="0.2">
      <c r="A40" s="341" t="s">
        <v>288</v>
      </c>
      <c r="B40" s="126" t="s">
        <v>215</v>
      </c>
      <c r="C40" s="129" t="s">
        <v>216</v>
      </c>
    </row>
    <row r="41" spans="1:3" ht="26.25" customHeight="1" x14ac:dyDescent="0.2">
      <c r="A41" s="342"/>
      <c r="B41" s="118" t="s">
        <v>217</v>
      </c>
      <c r="C41" s="120" t="s">
        <v>218</v>
      </c>
    </row>
    <row r="42" spans="1:3" ht="26.25" customHeight="1" x14ac:dyDescent="0.2">
      <c r="A42" s="342"/>
      <c r="B42" s="118" t="s">
        <v>217</v>
      </c>
      <c r="C42" s="120" t="s">
        <v>219</v>
      </c>
    </row>
    <row r="43" spans="1:3" ht="26.25" customHeight="1" x14ac:dyDescent="0.2">
      <c r="A43" s="342"/>
      <c r="B43" s="118" t="s">
        <v>220</v>
      </c>
      <c r="C43" s="120" t="s">
        <v>221</v>
      </c>
    </row>
    <row r="44" spans="1:3" ht="26.25" customHeight="1" x14ac:dyDescent="0.2">
      <c r="A44" s="342"/>
      <c r="B44" s="118" t="s">
        <v>217</v>
      </c>
      <c r="C44" s="119" t="s">
        <v>253</v>
      </c>
    </row>
    <row r="45" spans="1:3" ht="26.25" customHeight="1" x14ac:dyDescent="0.2">
      <c r="A45" s="342"/>
      <c r="B45" s="118" t="s">
        <v>222</v>
      </c>
      <c r="C45" s="119" t="s">
        <v>254</v>
      </c>
    </row>
    <row r="46" spans="1:3" ht="26.25" customHeight="1" x14ac:dyDescent="0.2">
      <c r="A46" s="342"/>
      <c r="B46" s="118" t="s">
        <v>212</v>
      </c>
      <c r="C46" s="119" t="s">
        <v>255</v>
      </c>
    </row>
    <row r="47" spans="1:3" ht="26.25" customHeight="1" thickBot="1" x14ac:dyDescent="0.25">
      <c r="A47" s="343"/>
      <c r="B47" s="121" t="s">
        <v>223</v>
      </c>
      <c r="C47" s="122" t="s">
        <v>224</v>
      </c>
    </row>
    <row r="48" spans="1:3" ht="26.25" customHeight="1" x14ac:dyDescent="0.2">
      <c r="A48" s="341" t="s">
        <v>289</v>
      </c>
      <c r="B48" s="126" t="s">
        <v>225</v>
      </c>
      <c r="C48" s="129" t="s">
        <v>226</v>
      </c>
    </row>
    <row r="49" spans="1:3" ht="26.25" customHeight="1" thickBot="1" x14ac:dyDescent="0.25">
      <c r="A49" s="343"/>
      <c r="B49" s="114" t="s">
        <v>256</v>
      </c>
      <c r="C49" s="128" t="s">
        <v>257</v>
      </c>
    </row>
    <row r="50" spans="1:3" ht="26.25" customHeight="1" x14ac:dyDescent="0.2">
      <c r="A50" s="341" t="s">
        <v>291</v>
      </c>
      <c r="B50" s="116" t="s">
        <v>258</v>
      </c>
      <c r="C50" s="129" t="s">
        <v>227</v>
      </c>
    </row>
    <row r="51" spans="1:3" ht="26.25" customHeight="1" x14ac:dyDescent="0.2">
      <c r="A51" s="342"/>
      <c r="B51" s="115" t="s">
        <v>258</v>
      </c>
      <c r="C51" s="120" t="s">
        <v>228</v>
      </c>
    </row>
    <row r="52" spans="1:3" ht="26.25" customHeight="1" x14ac:dyDescent="0.2">
      <c r="A52" s="342"/>
      <c r="B52" s="115" t="s">
        <v>258</v>
      </c>
      <c r="C52" s="120" t="s">
        <v>229</v>
      </c>
    </row>
    <row r="53" spans="1:3" ht="26.25" customHeight="1" thickBot="1" x14ac:dyDescent="0.25">
      <c r="A53" s="343"/>
      <c r="B53" s="114" t="s">
        <v>258</v>
      </c>
      <c r="C53" s="122" t="s">
        <v>230</v>
      </c>
    </row>
    <row r="54" spans="1:3" ht="26.25" customHeight="1" thickBot="1" x14ac:dyDescent="0.25">
      <c r="A54" s="130" t="s">
        <v>290</v>
      </c>
      <c r="B54" s="131" t="s">
        <v>231</v>
      </c>
      <c r="C54" s="132" t="s">
        <v>232</v>
      </c>
    </row>
    <row r="55" spans="1:3" ht="34.5" customHeight="1" thickBot="1" x14ac:dyDescent="0.25">
      <c r="A55" s="205" t="s">
        <v>278</v>
      </c>
      <c r="B55" s="339"/>
      <c r="C55" s="340"/>
    </row>
  </sheetData>
  <mergeCells count="9">
    <mergeCell ref="A1:C1"/>
    <mergeCell ref="A55:C55"/>
    <mergeCell ref="A50:A53"/>
    <mergeCell ref="A48:A49"/>
    <mergeCell ref="A40:A47"/>
    <mergeCell ref="A3:A10"/>
    <mergeCell ref="A11:A14"/>
    <mergeCell ref="A15:A24"/>
    <mergeCell ref="A25:A39"/>
  </mergeCell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AD88-8DD1-428C-8101-AD0D2C273F55}">
  <dimension ref="A1:G88"/>
  <sheetViews>
    <sheetView view="pageBreakPreview" zoomScale="60" zoomScaleNormal="70" workbookViewId="0">
      <selection activeCell="E2" sqref="E2:E85"/>
    </sheetView>
  </sheetViews>
  <sheetFormatPr baseColWidth="10" defaultRowHeight="12.75" x14ac:dyDescent="0.2"/>
  <cols>
    <col min="1" max="1" width="18.28515625" customWidth="1"/>
    <col min="2" max="2" width="66.42578125" customWidth="1"/>
    <col min="3" max="3" width="18.28515625" customWidth="1"/>
    <col min="5" max="5" width="18" customWidth="1"/>
    <col min="6" max="6" width="81" customWidth="1"/>
  </cols>
  <sheetData>
    <row r="1" spans="1:6" ht="32.25" customHeight="1" x14ac:dyDescent="0.2">
      <c r="A1" s="161" t="s">
        <v>53</v>
      </c>
      <c r="B1" s="161" t="s">
        <v>328</v>
      </c>
      <c r="C1" s="161" t="s">
        <v>329</v>
      </c>
      <c r="E1" s="161" t="s">
        <v>53</v>
      </c>
      <c r="F1" s="161" t="s">
        <v>392</v>
      </c>
    </row>
    <row r="2" spans="1:6" ht="33.75" customHeight="1" x14ac:dyDescent="0.2">
      <c r="A2" s="344" t="s">
        <v>330</v>
      </c>
      <c r="B2" s="160" t="s">
        <v>331</v>
      </c>
      <c r="C2" s="160" t="s">
        <v>332</v>
      </c>
      <c r="E2" s="344" t="s">
        <v>393</v>
      </c>
      <c r="F2" s="160" t="s">
        <v>394</v>
      </c>
    </row>
    <row r="3" spans="1:6" ht="33.75" customHeight="1" x14ac:dyDescent="0.2">
      <c r="A3" s="344"/>
      <c r="B3" s="160" t="s">
        <v>333</v>
      </c>
      <c r="C3" s="160" t="s">
        <v>332</v>
      </c>
      <c r="E3" s="344"/>
      <c r="F3" s="160" t="s">
        <v>395</v>
      </c>
    </row>
    <row r="4" spans="1:6" ht="33.75" customHeight="1" x14ac:dyDescent="0.2">
      <c r="A4" s="344"/>
      <c r="B4" s="160" t="s">
        <v>334</v>
      </c>
      <c r="C4" s="160" t="s">
        <v>332</v>
      </c>
      <c r="E4" s="344"/>
      <c r="F4" s="160" t="s">
        <v>396</v>
      </c>
    </row>
    <row r="5" spans="1:6" ht="33.75" customHeight="1" x14ac:dyDescent="0.2">
      <c r="A5" s="344"/>
      <c r="B5" s="160" t="s">
        <v>335</v>
      </c>
      <c r="C5" s="160" t="s">
        <v>332</v>
      </c>
      <c r="E5" s="344"/>
      <c r="F5" s="160" t="s">
        <v>397</v>
      </c>
    </row>
    <row r="6" spans="1:6" ht="33.75" customHeight="1" x14ac:dyDescent="0.2">
      <c r="A6" s="344"/>
      <c r="B6" s="160" t="s">
        <v>336</v>
      </c>
      <c r="C6" s="160" t="s">
        <v>332</v>
      </c>
      <c r="E6" s="344"/>
      <c r="F6" s="160" t="s">
        <v>398</v>
      </c>
    </row>
    <row r="7" spans="1:6" ht="33.75" customHeight="1" x14ac:dyDescent="0.2">
      <c r="A7" s="344"/>
      <c r="B7" s="160" t="s">
        <v>337</v>
      </c>
      <c r="C7" s="160" t="s">
        <v>332</v>
      </c>
      <c r="E7" s="344"/>
      <c r="F7" s="160" t="s">
        <v>399</v>
      </c>
    </row>
    <row r="8" spans="1:6" ht="33.75" customHeight="1" x14ac:dyDescent="0.2">
      <c r="A8" s="344" t="s">
        <v>338</v>
      </c>
      <c r="B8" s="160" t="s">
        <v>339</v>
      </c>
      <c r="C8" s="160" t="s">
        <v>340</v>
      </c>
      <c r="E8" s="344"/>
      <c r="F8" s="160" t="s">
        <v>400</v>
      </c>
    </row>
    <row r="9" spans="1:6" ht="33.75" customHeight="1" x14ac:dyDescent="0.2">
      <c r="A9" s="344"/>
      <c r="B9" s="160" t="s">
        <v>341</v>
      </c>
      <c r="C9" s="160" t="s">
        <v>340</v>
      </c>
      <c r="E9" s="344"/>
      <c r="F9" s="160" t="s">
        <v>401</v>
      </c>
    </row>
    <row r="10" spans="1:6" ht="33.75" customHeight="1" x14ac:dyDescent="0.2">
      <c r="A10" s="344"/>
      <c r="B10" s="160" t="s">
        <v>342</v>
      </c>
      <c r="C10" s="160" t="s">
        <v>340</v>
      </c>
      <c r="E10" s="344"/>
      <c r="F10" s="160" t="s">
        <v>402</v>
      </c>
    </row>
    <row r="11" spans="1:6" ht="33.75" customHeight="1" x14ac:dyDescent="0.2">
      <c r="A11" s="344"/>
      <c r="B11" s="160" t="s">
        <v>343</v>
      </c>
      <c r="C11" s="160" t="s">
        <v>340</v>
      </c>
      <c r="E11" s="344" t="s">
        <v>403</v>
      </c>
      <c r="F11" s="160" t="s">
        <v>404</v>
      </c>
    </row>
    <row r="12" spans="1:6" ht="33.75" customHeight="1" x14ac:dyDescent="0.2">
      <c r="A12" s="344"/>
      <c r="B12" s="160" t="s">
        <v>344</v>
      </c>
      <c r="C12" s="160" t="s">
        <v>340</v>
      </c>
      <c r="E12" s="344"/>
      <c r="F12" s="160" t="s">
        <v>405</v>
      </c>
    </row>
    <row r="13" spans="1:6" ht="33.75" customHeight="1" x14ac:dyDescent="0.2">
      <c r="A13" s="344" t="s">
        <v>345</v>
      </c>
      <c r="B13" s="160" t="s">
        <v>346</v>
      </c>
      <c r="C13" s="160" t="s">
        <v>347</v>
      </c>
      <c r="E13" s="344"/>
      <c r="F13" s="160" t="s">
        <v>406</v>
      </c>
    </row>
    <row r="14" spans="1:6" ht="33.75" customHeight="1" x14ac:dyDescent="0.2">
      <c r="A14" s="344"/>
      <c r="B14" s="160" t="s">
        <v>348</v>
      </c>
      <c r="C14" s="160" t="s">
        <v>332</v>
      </c>
      <c r="E14" s="344"/>
      <c r="F14" s="160" t="s">
        <v>407</v>
      </c>
    </row>
    <row r="15" spans="1:6" ht="33.75" customHeight="1" x14ac:dyDescent="0.2">
      <c r="A15" s="344"/>
      <c r="B15" s="160" t="s">
        <v>349</v>
      </c>
      <c r="C15" s="160" t="s">
        <v>347</v>
      </c>
      <c r="E15" s="344"/>
      <c r="F15" s="160" t="s">
        <v>408</v>
      </c>
    </row>
    <row r="16" spans="1:6" ht="33.75" customHeight="1" x14ac:dyDescent="0.2">
      <c r="A16" s="344" t="s">
        <v>350</v>
      </c>
      <c r="B16" s="160" t="s">
        <v>351</v>
      </c>
      <c r="C16" s="160" t="s">
        <v>332</v>
      </c>
      <c r="E16" s="344"/>
      <c r="F16" s="160" t="s">
        <v>409</v>
      </c>
    </row>
    <row r="17" spans="1:6" ht="33.75" customHeight="1" x14ac:dyDescent="0.2">
      <c r="A17" s="344"/>
      <c r="B17" s="160" t="s">
        <v>352</v>
      </c>
      <c r="C17" s="160" t="s">
        <v>332</v>
      </c>
      <c r="E17" s="344"/>
      <c r="F17" s="160" t="s">
        <v>410</v>
      </c>
    </row>
    <row r="18" spans="1:6" ht="33.75" customHeight="1" x14ac:dyDescent="0.2">
      <c r="A18" s="344"/>
      <c r="B18" s="160" t="s">
        <v>353</v>
      </c>
      <c r="C18" s="160" t="s">
        <v>332</v>
      </c>
      <c r="E18" s="344"/>
      <c r="F18" s="160" t="s">
        <v>411</v>
      </c>
    </row>
    <row r="19" spans="1:6" ht="33.75" customHeight="1" x14ac:dyDescent="0.2">
      <c r="A19" s="344" t="s">
        <v>354</v>
      </c>
      <c r="B19" s="160" t="s">
        <v>355</v>
      </c>
      <c r="C19" s="160" t="s">
        <v>356</v>
      </c>
      <c r="E19" s="344"/>
      <c r="F19" s="160" t="s">
        <v>412</v>
      </c>
    </row>
    <row r="20" spans="1:6" ht="33.75" customHeight="1" x14ac:dyDescent="0.2">
      <c r="A20" s="344"/>
      <c r="B20" s="160" t="s">
        <v>357</v>
      </c>
      <c r="C20" s="160" t="s">
        <v>356</v>
      </c>
      <c r="E20" s="344"/>
      <c r="F20" s="160" t="s">
        <v>413</v>
      </c>
    </row>
    <row r="21" spans="1:6" ht="33.75" customHeight="1" x14ac:dyDescent="0.2">
      <c r="A21" s="344"/>
      <c r="B21" s="160" t="s">
        <v>358</v>
      </c>
      <c r="C21" s="160" t="s">
        <v>356</v>
      </c>
      <c r="E21" s="344"/>
      <c r="F21" s="160" t="s">
        <v>414</v>
      </c>
    </row>
    <row r="22" spans="1:6" ht="33.75" customHeight="1" x14ac:dyDescent="0.2">
      <c r="A22" s="344"/>
      <c r="B22" s="160" t="s">
        <v>359</v>
      </c>
      <c r="C22" s="160" t="s">
        <v>356</v>
      </c>
      <c r="E22" s="344"/>
      <c r="F22" s="160" t="s">
        <v>415</v>
      </c>
    </row>
    <row r="23" spans="1:6" ht="33.75" customHeight="1" x14ac:dyDescent="0.2">
      <c r="A23" s="344"/>
      <c r="B23" s="160" t="s">
        <v>360</v>
      </c>
      <c r="C23" s="160" t="s">
        <v>356</v>
      </c>
      <c r="E23" s="344"/>
      <c r="F23" s="160" t="s">
        <v>416</v>
      </c>
    </row>
    <row r="24" spans="1:6" ht="33.75" customHeight="1" x14ac:dyDescent="0.2">
      <c r="A24" s="344"/>
      <c r="B24" s="160" t="s">
        <v>361</v>
      </c>
      <c r="C24" s="160" t="s">
        <v>356</v>
      </c>
      <c r="E24" s="344"/>
      <c r="F24" s="160" t="s">
        <v>417</v>
      </c>
    </row>
    <row r="25" spans="1:6" ht="33.75" customHeight="1" x14ac:dyDescent="0.2">
      <c r="A25" s="344"/>
      <c r="B25" s="160" t="s">
        <v>362</v>
      </c>
      <c r="C25" s="160" t="s">
        <v>356</v>
      </c>
      <c r="E25" s="344"/>
      <c r="F25" s="160" t="s">
        <v>418</v>
      </c>
    </row>
    <row r="26" spans="1:6" ht="33.75" customHeight="1" x14ac:dyDescent="0.2">
      <c r="A26" s="344"/>
      <c r="B26" s="160" t="s">
        <v>363</v>
      </c>
      <c r="C26" s="160" t="s">
        <v>347</v>
      </c>
      <c r="E26" s="344"/>
      <c r="F26" s="160" t="s">
        <v>419</v>
      </c>
    </row>
    <row r="27" spans="1:6" ht="33.75" customHeight="1" x14ac:dyDescent="0.2">
      <c r="A27" s="344"/>
      <c r="B27" s="160" t="s">
        <v>364</v>
      </c>
      <c r="C27" s="160" t="s">
        <v>356</v>
      </c>
      <c r="E27" s="344"/>
      <c r="F27" s="160" t="s">
        <v>420</v>
      </c>
    </row>
    <row r="28" spans="1:6" ht="33.75" customHeight="1" x14ac:dyDescent="0.2">
      <c r="A28" s="344"/>
      <c r="B28" s="160" t="s">
        <v>365</v>
      </c>
      <c r="C28" s="160" t="s">
        <v>347</v>
      </c>
      <c r="E28" s="344"/>
      <c r="F28" s="160" t="s">
        <v>421</v>
      </c>
    </row>
    <row r="29" spans="1:6" ht="33.75" customHeight="1" x14ac:dyDescent="0.2">
      <c r="A29" s="344"/>
      <c r="B29" s="160" t="s">
        <v>366</v>
      </c>
      <c r="C29" s="160" t="s">
        <v>356</v>
      </c>
      <c r="E29" s="344"/>
      <c r="F29" s="160" t="s">
        <v>422</v>
      </c>
    </row>
    <row r="30" spans="1:6" ht="33.75" customHeight="1" x14ac:dyDescent="0.2">
      <c r="A30" s="344" t="s">
        <v>367</v>
      </c>
      <c r="B30" s="160" t="s">
        <v>368</v>
      </c>
      <c r="C30" s="160" t="s">
        <v>369</v>
      </c>
      <c r="E30" s="344"/>
      <c r="F30" s="160" t="s">
        <v>423</v>
      </c>
    </row>
    <row r="31" spans="1:6" ht="33.75" customHeight="1" x14ac:dyDescent="0.2">
      <c r="A31" s="344"/>
      <c r="B31" s="160" t="s">
        <v>370</v>
      </c>
      <c r="C31" s="160" t="s">
        <v>347</v>
      </c>
      <c r="E31" s="344"/>
      <c r="F31" s="160" t="s">
        <v>424</v>
      </c>
    </row>
    <row r="32" spans="1:6" ht="33.75" customHeight="1" x14ac:dyDescent="0.2">
      <c r="A32" s="344"/>
      <c r="B32" s="160" t="s">
        <v>371</v>
      </c>
      <c r="C32" s="160" t="s">
        <v>369</v>
      </c>
      <c r="E32" s="344"/>
      <c r="F32" s="160" t="s">
        <v>425</v>
      </c>
    </row>
    <row r="33" spans="1:6" ht="33.75" customHeight="1" x14ac:dyDescent="0.2">
      <c r="A33" s="344"/>
      <c r="B33" s="160" t="s">
        <v>372</v>
      </c>
      <c r="C33" s="160" t="s">
        <v>347</v>
      </c>
      <c r="E33" s="344"/>
      <c r="F33" s="160" t="s">
        <v>426</v>
      </c>
    </row>
    <row r="34" spans="1:6" ht="33.75" customHeight="1" x14ac:dyDescent="0.2">
      <c r="A34" s="344" t="s">
        <v>373</v>
      </c>
      <c r="B34" s="160" t="s">
        <v>374</v>
      </c>
      <c r="C34" s="160" t="s">
        <v>356</v>
      </c>
      <c r="E34" s="344" t="s">
        <v>427</v>
      </c>
      <c r="F34" s="160" t="s">
        <v>428</v>
      </c>
    </row>
    <row r="35" spans="1:6" ht="33.75" customHeight="1" x14ac:dyDescent="0.2">
      <c r="A35" s="344"/>
      <c r="B35" s="160" t="s">
        <v>375</v>
      </c>
      <c r="C35" s="160" t="s">
        <v>356</v>
      </c>
      <c r="E35" s="344"/>
      <c r="F35" s="160" t="s">
        <v>429</v>
      </c>
    </row>
    <row r="36" spans="1:6" ht="33.75" customHeight="1" x14ac:dyDescent="0.2">
      <c r="A36" s="344"/>
      <c r="B36" s="160" t="s">
        <v>376</v>
      </c>
      <c r="C36" s="160" t="s">
        <v>347</v>
      </c>
      <c r="E36" s="344"/>
      <c r="F36" s="160" t="s">
        <v>430</v>
      </c>
    </row>
    <row r="37" spans="1:6" ht="33.75" customHeight="1" x14ac:dyDescent="0.2">
      <c r="A37" s="344"/>
      <c r="B37" s="160" t="s">
        <v>377</v>
      </c>
      <c r="C37" s="160" t="s">
        <v>356</v>
      </c>
      <c r="E37" s="344"/>
      <c r="F37" s="160" t="s">
        <v>431</v>
      </c>
    </row>
    <row r="38" spans="1:6" ht="33.75" customHeight="1" x14ac:dyDescent="0.2">
      <c r="A38" s="344"/>
      <c r="B38" s="160" t="s">
        <v>378</v>
      </c>
      <c r="C38" s="160" t="s">
        <v>356</v>
      </c>
      <c r="E38" s="344"/>
      <c r="F38" s="160" t="s">
        <v>432</v>
      </c>
    </row>
    <row r="39" spans="1:6" ht="33.75" customHeight="1" x14ac:dyDescent="0.2">
      <c r="A39" s="344" t="s">
        <v>379</v>
      </c>
      <c r="B39" s="160" t="s">
        <v>380</v>
      </c>
      <c r="C39" s="160" t="s">
        <v>369</v>
      </c>
      <c r="E39" s="344"/>
      <c r="F39" s="160" t="s">
        <v>433</v>
      </c>
    </row>
    <row r="40" spans="1:6" ht="33.75" customHeight="1" x14ac:dyDescent="0.2">
      <c r="A40" s="344"/>
      <c r="B40" s="160" t="s">
        <v>381</v>
      </c>
      <c r="C40" s="160" t="s">
        <v>347</v>
      </c>
      <c r="E40" s="344"/>
      <c r="F40" s="160" t="s">
        <v>434</v>
      </c>
    </row>
    <row r="41" spans="1:6" ht="33.75" customHeight="1" x14ac:dyDescent="0.2">
      <c r="A41" s="344"/>
      <c r="B41" s="160" t="s">
        <v>382</v>
      </c>
      <c r="C41" s="160" t="s">
        <v>356</v>
      </c>
      <c r="E41" s="344"/>
      <c r="F41" s="160" t="s">
        <v>435</v>
      </c>
    </row>
    <row r="42" spans="1:6" ht="33.75" customHeight="1" x14ac:dyDescent="0.2">
      <c r="A42" s="344"/>
      <c r="B42" s="160" t="s">
        <v>383</v>
      </c>
      <c r="C42" s="160" t="s">
        <v>356</v>
      </c>
      <c r="E42" s="344"/>
      <c r="F42" s="160" t="s">
        <v>436</v>
      </c>
    </row>
    <row r="43" spans="1:6" ht="33.75" customHeight="1" x14ac:dyDescent="0.2">
      <c r="A43" s="344"/>
      <c r="B43" s="160" t="s">
        <v>384</v>
      </c>
      <c r="C43" s="160" t="s">
        <v>332</v>
      </c>
      <c r="E43" s="344"/>
      <c r="F43" s="160" t="s">
        <v>437</v>
      </c>
    </row>
    <row r="44" spans="1:6" ht="33.75" customHeight="1" x14ac:dyDescent="0.2">
      <c r="A44" s="344" t="s">
        <v>385</v>
      </c>
      <c r="B44" s="160" t="s">
        <v>386</v>
      </c>
      <c r="C44" s="160" t="s">
        <v>356</v>
      </c>
      <c r="E44" s="344" t="s">
        <v>438</v>
      </c>
      <c r="F44" s="160" t="s">
        <v>439</v>
      </c>
    </row>
    <row r="45" spans="1:6" ht="33.75" customHeight="1" x14ac:dyDescent="0.2">
      <c r="A45" s="344"/>
      <c r="B45" s="160" t="s">
        <v>387</v>
      </c>
      <c r="C45" s="160" t="s">
        <v>356</v>
      </c>
      <c r="E45" s="344"/>
      <c r="F45" s="160" t="s">
        <v>440</v>
      </c>
    </row>
    <row r="46" spans="1:6" ht="33.75" customHeight="1" x14ac:dyDescent="0.2">
      <c r="A46" s="344"/>
      <c r="B46" s="160" t="s">
        <v>388</v>
      </c>
      <c r="C46" s="160" t="s">
        <v>356</v>
      </c>
      <c r="E46" s="344"/>
      <c r="F46" s="160" t="s">
        <v>441</v>
      </c>
    </row>
    <row r="47" spans="1:6" ht="33.75" customHeight="1" x14ac:dyDescent="0.2">
      <c r="A47" s="344"/>
      <c r="B47" s="160" t="s">
        <v>389</v>
      </c>
      <c r="C47" s="160" t="s">
        <v>356</v>
      </c>
      <c r="E47" s="344"/>
      <c r="F47" s="160" t="s">
        <v>442</v>
      </c>
    </row>
    <row r="48" spans="1:6" ht="33.75" customHeight="1" x14ac:dyDescent="0.2">
      <c r="A48" s="344"/>
      <c r="B48" s="160" t="s">
        <v>390</v>
      </c>
      <c r="C48" s="160" t="s">
        <v>356</v>
      </c>
      <c r="E48" s="344"/>
      <c r="F48" s="160" t="s">
        <v>443</v>
      </c>
    </row>
    <row r="49" spans="1:6" ht="33.75" customHeight="1" x14ac:dyDescent="0.2">
      <c r="E49" s="344"/>
      <c r="F49" s="160" t="s">
        <v>444</v>
      </c>
    </row>
    <row r="50" spans="1:6" ht="33.75" customHeight="1" x14ac:dyDescent="0.2">
      <c r="A50" s="345" t="s">
        <v>391</v>
      </c>
      <c r="B50" s="346"/>
      <c r="C50" s="346"/>
      <c r="E50" s="344"/>
      <c r="F50" s="160" t="s">
        <v>445</v>
      </c>
    </row>
    <row r="51" spans="1:6" ht="33.75" customHeight="1" x14ac:dyDescent="0.2">
      <c r="A51" s="346"/>
      <c r="B51" s="346"/>
      <c r="C51" s="346"/>
      <c r="E51" s="344"/>
      <c r="F51" s="160" t="s">
        <v>446</v>
      </c>
    </row>
    <row r="52" spans="1:6" ht="33.75" customHeight="1" x14ac:dyDescent="0.2">
      <c r="E52" s="344" t="s">
        <v>447</v>
      </c>
      <c r="F52" s="160" t="s">
        <v>448</v>
      </c>
    </row>
    <row r="53" spans="1:6" ht="33.75" customHeight="1" x14ac:dyDescent="0.2">
      <c r="E53" s="344"/>
      <c r="F53" s="160" t="s">
        <v>449</v>
      </c>
    </row>
    <row r="54" spans="1:6" ht="33.75" customHeight="1" x14ac:dyDescent="0.2">
      <c r="E54" s="344"/>
      <c r="F54" s="160" t="s">
        <v>450</v>
      </c>
    </row>
    <row r="55" spans="1:6" ht="33.75" customHeight="1" x14ac:dyDescent="0.2">
      <c r="E55" s="344"/>
      <c r="F55" s="160" t="s">
        <v>425</v>
      </c>
    </row>
    <row r="56" spans="1:6" ht="33.75" customHeight="1" x14ac:dyDescent="0.2">
      <c r="E56" s="344"/>
      <c r="F56" s="160" t="s">
        <v>451</v>
      </c>
    </row>
    <row r="57" spans="1:6" ht="33.75" customHeight="1" x14ac:dyDescent="0.2">
      <c r="E57" s="344"/>
      <c r="F57" s="160" t="s">
        <v>452</v>
      </c>
    </row>
    <row r="58" spans="1:6" ht="33.75" customHeight="1" x14ac:dyDescent="0.2">
      <c r="E58" s="344"/>
      <c r="F58" s="160" t="s">
        <v>453</v>
      </c>
    </row>
    <row r="59" spans="1:6" ht="33.75" customHeight="1" x14ac:dyDescent="0.2">
      <c r="E59" s="344"/>
      <c r="F59" s="160" t="s">
        <v>454</v>
      </c>
    </row>
    <row r="60" spans="1:6" ht="33.75" customHeight="1" x14ac:dyDescent="0.2">
      <c r="E60" s="344" t="s">
        <v>455</v>
      </c>
      <c r="F60" s="160" t="s">
        <v>456</v>
      </c>
    </row>
    <row r="61" spans="1:6" ht="33.75" customHeight="1" x14ac:dyDescent="0.2">
      <c r="E61" s="344"/>
      <c r="F61" s="160" t="s">
        <v>457</v>
      </c>
    </row>
    <row r="62" spans="1:6" ht="33.75" customHeight="1" x14ac:dyDescent="0.2">
      <c r="E62" s="344"/>
      <c r="F62" s="160" t="s">
        <v>458</v>
      </c>
    </row>
    <row r="63" spans="1:6" ht="33.75" customHeight="1" x14ac:dyDescent="0.2">
      <c r="E63" s="344"/>
      <c r="F63" s="160" t="s">
        <v>459</v>
      </c>
    </row>
    <row r="64" spans="1:6" ht="33.75" customHeight="1" x14ac:dyDescent="0.2">
      <c r="E64" s="344"/>
      <c r="F64" s="160" t="s">
        <v>460</v>
      </c>
    </row>
    <row r="65" spans="5:6" ht="33.75" customHeight="1" x14ac:dyDescent="0.2">
      <c r="E65" s="344"/>
      <c r="F65" s="160" t="s">
        <v>461</v>
      </c>
    </row>
    <row r="66" spans="5:6" ht="33.75" customHeight="1" x14ac:dyDescent="0.2">
      <c r="E66" s="344"/>
      <c r="F66" s="160" t="s">
        <v>462</v>
      </c>
    </row>
    <row r="67" spans="5:6" ht="33.75" customHeight="1" x14ac:dyDescent="0.2">
      <c r="E67" s="344"/>
      <c r="F67" s="160" t="s">
        <v>463</v>
      </c>
    </row>
    <row r="68" spans="5:6" ht="33.75" customHeight="1" x14ac:dyDescent="0.2">
      <c r="E68" s="344"/>
      <c r="F68" s="160" t="s">
        <v>464</v>
      </c>
    </row>
    <row r="69" spans="5:6" ht="33.75" customHeight="1" x14ac:dyDescent="0.2">
      <c r="E69" s="344"/>
      <c r="F69" s="160" t="s">
        <v>465</v>
      </c>
    </row>
    <row r="70" spans="5:6" ht="33.75" customHeight="1" x14ac:dyDescent="0.2">
      <c r="E70" s="344"/>
      <c r="F70" s="160" t="s">
        <v>466</v>
      </c>
    </row>
    <row r="71" spans="5:6" ht="33.75" customHeight="1" x14ac:dyDescent="0.2">
      <c r="E71" s="344"/>
      <c r="F71" s="160" t="s">
        <v>467</v>
      </c>
    </row>
    <row r="72" spans="5:6" ht="33.75" customHeight="1" x14ac:dyDescent="0.2">
      <c r="E72" s="344"/>
      <c r="F72" s="160" t="s">
        <v>468</v>
      </c>
    </row>
    <row r="73" spans="5:6" ht="33.75" customHeight="1" x14ac:dyDescent="0.2">
      <c r="E73" s="344"/>
      <c r="F73" s="160" t="s">
        <v>469</v>
      </c>
    </row>
    <row r="74" spans="5:6" ht="33.75" customHeight="1" x14ac:dyDescent="0.2">
      <c r="E74" s="344"/>
      <c r="F74" s="160" t="s">
        <v>470</v>
      </c>
    </row>
    <row r="75" spans="5:6" ht="33.75" customHeight="1" x14ac:dyDescent="0.2">
      <c r="E75" s="344"/>
      <c r="F75" s="160" t="s">
        <v>471</v>
      </c>
    </row>
    <row r="76" spans="5:6" ht="33.75" customHeight="1" x14ac:dyDescent="0.2">
      <c r="E76" s="344"/>
      <c r="F76" s="160" t="s">
        <v>472</v>
      </c>
    </row>
    <row r="77" spans="5:6" ht="33.75" customHeight="1" x14ac:dyDescent="0.2">
      <c r="E77" s="344"/>
      <c r="F77" s="160" t="s">
        <v>473</v>
      </c>
    </row>
    <row r="78" spans="5:6" ht="33.75" customHeight="1" x14ac:dyDescent="0.2">
      <c r="E78" s="344"/>
      <c r="F78" s="160" t="s">
        <v>474</v>
      </c>
    </row>
    <row r="79" spans="5:6" ht="33.75" customHeight="1" x14ac:dyDescent="0.2">
      <c r="E79" s="344"/>
      <c r="F79" s="160" t="s">
        <v>475</v>
      </c>
    </row>
    <row r="80" spans="5:6" ht="33.75" customHeight="1" x14ac:dyDescent="0.2">
      <c r="E80" s="344"/>
      <c r="F80" s="160" t="s">
        <v>476</v>
      </c>
    </row>
    <row r="81" spans="5:7" ht="33.75" customHeight="1" x14ac:dyDescent="0.2">
      <c r="E81" s="344"/>
      <c r="F81" s="160" t="s">
        <v>477</v>
      </c>
    </row>
    <row r="82" spans="5:7" ht="33.75" customHeight="1" x14ac:dyDescent="0.2">
      <c r="E82" s="344"/>
      <c r="F82" s="160" t="s">
        <v>478</v>
      </c>
    </row>
    <row r="83" spans="5:7" ht="33.75" customHeight="1" x14ac:dyDescent="0.2">
      <c r="E83" s="344"/>
      <c r="F83" s="160" t="s">
        <v>479</v>
      </c>
    </row>
    <row r="84" spans="5:7" ht="33.75" customHeight="1" x14ac:dyDescent="0.2">
      <c r="E84" s="344"/>
      <c r="F84" s="160" t="s">
        <v>480</v>
      </c>
    </row>
    <row r="85" spans="5:7" ht="33.75" customHeight="1" x14ac:dyDescent="0.2">
      <c r="E85" s="344"/>
      <c r="F85" s="160" t="s">
        <v>481</v>
      </c>
    </row>
    <row r="87" spans="5:7" ht="19.5" customHeight="1" x14ac:dyDescent="0.2">
      <c r="E87" s="345" t="s">
        <v>482</v>
      </c>
      <c r="F87" s="346"/>
      <c r="G87" s="346"/>
    </row>
    <row r="88" spans="5:7" ht="19.5" customHeight="1" x14ac:dyDescent="0.2">
      <c r="E88" s="346"/>
      <c r="F88" s="346"/>
      <c r="G88" s="346"/>
    </row>
  </sheetData>
  <mergeCells count="17">
    <mergeCell ref="E52:E59"/>
    <mergeCell ref="E60:E85"/>
    <mergeCell ref="E87:G88"/>
    <mergeCell ref="A34:A38"/>
    <mergeCell ref="A39:A43"/>
    <mergeCell ref="A44:A48"/>
    <mergeCell ref="A50:C51"/>
    <mergeCell ref="E2:E10"/>
    <mergeCell ref="E11:E33"/>
    <mergeCell ref="E34:E43"/>
    <mergeCell ref="E44:E51"/>
    <mergeCell ref="A2:A7"/>
    <mergeCell ref="A8:A12"/>
    <mergeCell ref="A13:A15"/>
    <mergeCell ref="A16:A18"/>
    <mergeCell ref="A19:A29"/>
    <mergeCell ref="A30:A33"/>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95E0-176C-4F7D-AFB7-5BF3191871DB}">
  <dimension ref="A1:T46"/>
  <sheetViews>
    <sheetView view="pageBreakPreview" topLeftCell="A4" zoomScale="70" zoomScaleNormal="70" zoomScaleSheetLayoutView="70" workbookViewId="0">
      <selection activeCell="J10" sqref="J10"/>
    </sheetView>
  </sheetViews>
  <sheetFormatPr baseColWidth="10" defaultColWidth="11.42578125" defaultRowHeight="12.75" x14ac:dyDescent="0.2"/>
  <cols>
    <col min="1" max="1" width="2.42578125" style="1" customWidth="1"/>
    <col min="2" max="2" width="15.42578125" style="2" customWidth="1"/>
    <col min="3" max="3" width="10.28515625" style="2" customWidth="1"/>
    <col min="4" max="5" width="17" style="2" customWidth="1"/>
    <col min="6" max="8" width="17" style="3" customWidth="1"/>
    <col min="9" max="9" width="26.140625" style="3" customWidth="1"/>
    <col min="10" max="10" width="22.7109375" style="2" customWidth="1"/>
    <col min="11" max="14" width="20.42578125" style="2" customWidth="1"/>
    <col min="15" max="15" width="13.7109375" style="2" customWidth="1"/>
    <col min="16" max="16" width="9.28515625" style="2" customWidth="1"/>
    <col min="17" max="18" width="12.7109375" style="2" customWidth="1"/>
    <col min="19" max="19" width="11.42578125" style="2"/>
    <col min="20" max="20" width="14.7109375" style="2" bestFit="1" customWidth="1"/>
    <col min="21" max="16384" width="11.42578125" style="2"/>
  </cols>
  <sheetData>
    <row r="1" spans="2:20" ht="13.5" thickBot="1" x14ac:dyDescent="0.25"/>
    <row r="2" spans="2:20" ht="26.25" customHeight="1" x14ac:dyDescent="0.2">
      <c r="B2" s="266"/>
      <c r="C2" s="267"/>
      <c r="D2" s="267"/>
      <c r="E2" s="267"/>
      <c r="F2" s="349" t="s">
        <v>0</v>
      </c>
      <c r="G2" s="349"/>
      <c r="H2" s="349"/>
      <c r="I2" s="349"/>
      <c r="J2" s="349"/>
      <c r="K2" s="349"/>
      <c r="L2" s="349"/>
      <c r="M2" s="349"/>
      <c r="N2" s="349"/>
      <c r="O2" s="349"/>
      <c r="P2" s="349"/>
      <c r="Q2" s="349"/>
      <c r="R2" s="350"/>
    </row>
    <row r="3" spans="2:20" ht="100.5" customHeight="1" x14ac:dyDescent="0.2">
      <c r="B3" s="268"/>
      <c r="C3" s="269"/>
      <c r="D3" s="269"/>
      <c r="E3" s="269"/>
      <c r="F3" s="351" t="s">
        <v>46</v>
      </c>
      <c r="G3" s="351"/>
      <c r="H3" s="351"/>
      <c r="I3" s="351"/>
      <c r="J3" s="351"/>
      <c r="K3" s="351"/>
      <c r="L3" s="351"/>
      <c r="M3" s="351"/>
      <c r="N3" s="351"/>
      <c r="O3" s="351"/>
      <c r="P3" s="351"/>
      <c r="Q3" s="351"/>
      <c r="R3" s="352"/>
    </row>
    <row r="4" spans="2:20" ht="29.25" customHeight="1" thickBot="1" x14ac:dyDescent="0.25">
      <c r="B4" s="270"/>
      <c r="C4" s="271"/>
      <c r="D4" s="271"/>
      <c r="E4" s="271"/>
      <c r="F4" s="322" t="s">
        <v>47</v>
      </c>
      <c r="G4" s="322"/>
      <c r="H4" s="322"/>
      <c r="I4" s="323" t="s">
        <v>1</v>
      </c>
      <c r="J4" s="323"/>
      <c r="K4" s="323"/>
      <c r="L4" s="323" t="s">
        <v>325</v>
      </c>
      <c r="M4" s="323"/>
      <c r="N4" s="323"/>
      <c r="O4" s="353"/>
      <c r="P4" s="353"/>
      <c r="Q4" s="353"/>
      <c r="R4" s="354"/>
    </row>
    <row r="5" spans="2:20" ht="17.25" customHeight="1" x14ac:dyDescent="0.2">
      <c r="B5" s="5"/>
      <c r="C5" s="5"/>
      <c r="D5" s="6"/>
      <c r="E5" s="6"/>
      <c r="F5" s="7"/>
      <c r="G5" s="7"/>
      <c r="H5" s="7"/>
      <c r="I5" s="7"/>
      <c r="J5" s="6"/>
      <c r="K5" s="6"/>
      <c r="L5" s="6"/>
      <c r="M5" s="6"/>
      <c r="N5" s="6"/>
      <c r="O5" s="6"/>
      <c r="P5" s="6"/>
      <c r="Q5" s="6"/>
    </row>
    <row r="6" spans="2:20" ht="20.25" customHeight="1" thickBot="1" x14ac:dyDescent="0.3">
      <c r="B6" s="406" t="s">
        <v>22</v>
      </c>
      <c r="C6" s="406"/>
      <c r="D6" s="406"/>
      <c r="E6" s="406"/>
      <c r="F6" s="406"/>
      <c r="G6" s="406"/>
      <c r="H6" s="406"/>
      <c r="I6" s="406"/>
      <c r="J6" s="406"/>
      <c r="K6" s="406"/>
      <c r="L6" s="406"/>
      <c r="M6" s="406"/>
      <c r="N6" s="406"/>
      <c r="O6" s="406"/>
      <c r="P6" s="406"/>
      <c r="Q6" s="406"/>
      <c r="R6" s="88"/>
    </row>
    <row r="7" spans="2:20" ht="36" customHeight="1" x14ac:dyDescent="0.25">
      <c r="B7" s="407" t="s">
        <v>282</v>
      </c>
      <c r="C7" s="408"/>
      <c r="D7" s="408"/>
      <c r="E7" s="408"/>
      <c r="F7" s="408"/>
      <c r="G7" s="408"/>
      <c r="H7" s="409"/>
      <c r="I7" s="412" t="s">
        <v>109</v>
      </c>
      <c r="J7" s="413"/>
      <c r="K7" s="413"/>
      <c r="L7" s="413"/>
      <c r="M7" s="413"/>
      <c r="N7" s="413"/>
      <c r="O7" s="413"/>
      <c r="P7" s="413"/>
      <c r="Q7" s="414"/>
      <c r="R7" s="88"/>
    </row>
    <row r="8" spans="2:20" ht="36" customHeight="1" x14ac:dyDescent="0.25">
      <c r="B8" s="421" t="s">
        <v>24</v>
      </c>
      <c r="C8" s="422" t="s">
        <v>23</v>
      </c>
      <c r="D8" s="422"/>
      <c r="E8" s="422" t="s">
        <v>79</v>
      </c>
      <c r="F8" s="422"/>
      <c r="G8" s="422" t="s">
        <v>26</v>
      </c>
      <c r="H8" s="423"/>
      <c r="I8" s="415" t="s">
        <v>23</v>
      </c>
      <c r="J8" s="410" t="s">
        <v>24</v>
      </c>
      <c r="K8" s="410" t="s">
        <v>111</v>
      </c>
      <c r="L8" s="410"/>
      <c r="M8" s="410" t="s">
        <v>112</v>
      </c>
      <c r="N8" s="410"/>
      <c r="O8" s="410" t="s">
        <v>110</v>
      </c>
      <c r="P8" s="410"/>
      <c r="Q8" s="411"/>
      <c r="R8" s="88"/>
    </row>
    <row r="9" spans="2:20" ht="35.25" customHeight="1" x14ac:dyDescent="0.25">
      <c r="B9" s="421"/>
      <c r="C9" s="422"/>
      <c r="D9" s="422"/>
      <c r="E9" s="422"/>
      <c r="F9" s="422"/>
      <c r="G9" s="422"/>
      <c r="H9" s="423"/>
      <c r="I9" s="415"/>
      <c r="J9" s="410"/>
      <c r="K9" s="410" t="s">
        <v>25</v>
      </c>
      <c r="L9" s="410"/>
      <c r="M9" s="410" t="s">
        <v>25</v>
      </c>
      <c r="N9" s="410"/>
      <c r="O9" s="410" t="s">
        <v>25</v>
      </c>
      <c r="P9" s="410"/>
      <c r="Q9" s="411"/>
      <c r="R9" s="88"/>
    </row>
    <row r="10" spans="2:20" ht="114" customHeight="1" x14ac:dyDescent="0.2">
      <c r="B10" s="14">
        <v>5</v>
      </c>
      <c r="C10" s="189" t="s">
        <v>113</v>
      </c>
      <c r="D10" s="189"/>
      <c r="E10" s="188" t="s">
        <v>310</v>
      </c>
      <c r="F10" s="188"/>
      <c r="G10" s="188" t="s">
        <v>306</v>
      </c>
      <c r="H10" s="424"/>
      <c r="I10" s="73" t="s">
        <v>27</v>
      </c>
      <c r="J10" s="15">
        <v>5</v>
      </c>
      <c r="K10" s="401" t="s">
        <v>114</v>
      </c>
      <c r="L10" s="188"/>
      <c r="M10" s="401" t="s">
        <v>115</v>
      </c>
      <c r="N10" s="401"/>
      <c r="O10" s="399" t="s">
        <v>116</v>
      </c>
      <c r="P10" s="399"/>
      <c r="Q10" s="400"/>
      <c r="R10" s="102"/>
    </row>
    <row r="11" spans="2:20" ht="114" customHeight="1" x14ac:dyDescent="0.2">
      <c r="B11" s="39">
        <v>4</v>
      </c>
      <c r="C11" s="305" t="s">
        <v>5</v>
      </c>
      <c r="D11" s="305"/>
      <c r="E11" s="188" t="s">
        <v>311</v>
      </c>
      <c r="F11" s="188"/>
      <c r="G11" s="188" t="s">
        <v>307</v>
      </c>
      <c r="H11" s="424"/>
      <c r="I11" s="73" t="s">
        <v>28</v>
      </c>
      <c r="J11" s="15">
        <v>4</v>
      </c>
      <c r="K11" s="401" t="s">
        <v>117</v>
      </c>
      <c r="L11" s="188"/>
      <c r="M11" s="401" t="s">
        <v>118</v>
      </c>
      <c r="N11" s="401"/>
      <c r="O11" s="399" t="s">
        <v>119</v>
      </c>
      <c r="P11" s="399"/>
      <c r="Q11" s="400"/>
      <c r="R11" s="102"/>
    </row>
    <row r="12" spans="2:20" ht="142.5" customHeight="1" x14ac:dyDescent="0.2">
      <c r="B12" s="133">
        <v>3</v>
      </c>
      <c r="C12" s="305" t="s">
        <v>2</v>
      </c>
      <c r="D12" s="305"/>
      <c r="E12" s="188" t="s">
        <v>312</v>
      </c>
      <c r="F12" s="188"/>
      <c r="G12" s="188" t="s">
        <v>305</v>
      </c>
      <c r="H12" s="424"/>
      <c r="I12" s="73" t="s">
        <v>29</v>
      </c>
      <c r="J12" s="15">
        <v>3</v>
      </c>
      <c r="K12" s="401" t="s">
        <v>120</v>
      </c>
      <c r="L12" s="188"/>
      <c r="M12" s="401" t="s">
        <v>121</v>
      </c>
      <c r="N12" s="401"/>
      <c r="O12" s="399" t="s">
        <v>122</v>
      </c>
      <c r="P12" s="399"/>
      <c r="Q12" s="400"/>
      <c r="R12" s="102"/>
    </row>
    <row r="13" spans="2:20" ht="114" customHeight="1" x14ac:dyDescent="0.2">
      <c r="B13" s="39">
        <v>2</v>
      </c>
      <c r="C13" s="305" t="s">
        <v>3</v>
      </c>
      <c r="D13" s="305"/>
      <c r="E13" s="188" t="s">
        <v>313</v>
      </c>
      <c r="F13" s="188"/>
      <c r="G13" s="188" t="s">
        <v>308</v>
      </c>
      <c r="H13" s="424"/>
      <c r="I13" s="73" t="s">
        <v>30</v>
      </c>
      <c r="J13" s="15">
        <v>2</v>
      </c>
      <c r="K13" s="401" t="s">
        <v>123</v>
      </c>
      <c r="L13" s="188"/>
      <c r="M13" s="401" t="s">
        <v>124</v>
      </c>
      <c r="N13" s="401"/>
      <c r="O13" s="399" t="s">
        <v>125</v>
      </c>
      <c r="P13" s="399"/>
      <c r="Q13" s="400"/>
      <c r="R13" s="103"/>
      <c r="T13" s="104"/>
    </row>
    <row r="14" spans="2:20" ht="114" customHeight="1" thickBot="1" x14ac:dyDescent="0.25">
      <c r="B14" s="70">
        <v>1</v>
      </c>
      <c r="C14" s="416" t="s">
        <v>126</v>
      </c>
      <c r="D14" s="416"/>
      <c r="E14" s="389" t="s">
        <v>314</v>
      </c>
      <c r="F14" s="389"/>
      <c r="G14" s="389" t="s">
        <v>309</v>
      </c>
      <c r="H14" s="425"/>
      <c r="I14" s="92" t="s">
        <v>31</v>
      </c>
      <c r="J14" s="36">
        <v>1</v>
      </c>
      <c r="K14" s="388" t="s">
        <v>127</v>
      </c>
      <c r="L14" s="389"/>
      <c r="M14" s="388" t="s">
        <v>128</v>
      </c>
      <c r="N14" s="388"/>
      <c r="O14" s="397" t="s">
        <v>129</v>
      </c>
      <c r="P14" s="397"/>
      <c r="Q14" s="398"/>
      <c r="R14" s="102"/>
      <c r="T14" s="104"/>
    </row>
    <row r="15" spans="2:20" ht="33" customHeight="1" thickBot="1" x14ac:dyDescent="0.25">
      <c r="B15" s="1"/>
      <c r="C15" s="1"/>
      <c r="D15" s="7"/>
      <c r="E15" s="7"/>
      <c r="F15" s="7"/>
      <c r="G15" s="7"/>
      <c r="H15" s="7"/>
      <c r="I15" s="7"/>
      <c r="J15" s="7"/>
      <c r="K15" s="7"/>
      <c r="L15" s="7"/>
      <c r="M15" s="7"/>
      <c r="N15" s="7"/>
      <c r="O15" s="7"/>
      <c r="P15" s="7"/>
      <c r="Q15" s="7"/>
    </row>
    <row r="16" spans="2:20" ht="33" customHeight="1" thickBot="1" x14ac:dyDescent="0.25">
      <c r="B16" s="390" t="s">
        <v>32</v>
      </c>
      <c r="C16" s="391"/>
      <c r="D16" s="391"/>
      <c r="E16" s="391"/>
      <c r="F16" s="391"/>
      <c r="G16" s="391"/>
      <c r="H16" s="392"/>
      <c r="I16" s="393" t="s">
        <v>33</v>
      </c>
      <c r="J16" s="394"/>
      <c r="K16" s="394"/>
      <c r="L16" s="395"/>
      <c r="M16" s="395"/>
      <c r="N16" s="395"/>
      <c r="O16" s="395"/>
      <c r="P16" s="395"/>
      <c r="Q16" s="395"/>
      <c r="R16" s="396"/>
    </row>
    <row r="17" spans="2:18" ht="72.75" customHeight="1" thickBot="1" x14ac:dyDescent="0.25">
      <c r="B17" s="41"/>
      <c r="C17" s="5"/>
      <c r="D17" s="386"/>
      <c r="E17" s="387"/>
      <c r="F17" s="387"/>
      <c r="G17" s="387"/>
      <c r="H17" s="387"/>
      <c r="I17" s="67" t="s">
        <v>130</v>
      </c>
      <c r="J17" s="68" t="s">
        <v>131</v>
      </c>
      <c r="K17" s="69" t="s">
        <v>132</v>
      </c>
      <c r="L17" s="74" t="s">
        <v>38</v>
      </c>
      <c r="M17" s="402" t="s">
        <v>133</v>
      </c>
      <c r="N17" s="403"/>
      <c r="O17" s="403"/>
      <c r="P17" s="403"/>
      <c r="Q17" s="403"/>
      <c r="R17" s="404"/>
    </row>
    <row r="18" spans="2:18" ht="51.75" customHeight="1" thickBot="1" x14ac:dyDescent="0.25">
      <c r="B18" s="41"/>
      <c r="C18" s="44"/>
      <c r="D18" s="45">
        <v>1</v>
      </c>
      <c r="E18" s="46">
        <v>2</v>
      </c>
      <c r="F18" s="46">
        <v>3</v>
      </c>
      <c r="G18" s="46">
        <v>4</v>
      </c>
      <c r="H18" s="46">
        <v>5</v>
      </c>
      <c r="I18" s="419" t="s">
        <v>53</v>
      </c>
      <c r="J18" s="65" t="s">
        <v>59</v>
      </c>
      <c r="K18" s="66">
        <v>20</v>
      </c>
      <c r="L18" s="75" t="s">
        <v>134</v>
      </c>
      <c r="M18" s="383">
        <v>0</v>
      </c>
      <c r="N18" s="384"/>
      <c r="O18" s="384"/>
      <c r="P18" s="384"/>
      <c r="Q18" s="384"/>
      <c r="R18" s="385"/>
    </row>
    <row r="19" spans="2:18" ht="53.25" customHeight="1" x14ac:dyDescent="0.2">
      <c r="B19" s="362"/>
      <c r="C19" s="47">
        <v>5</v>
      </c>
      <c r="D19" s="48" t="s">
        <v>20</v>
      </c>
      <c r="E19" s="49" t="s">
        <v>20</v>
      </c>
      <c r="F19" s="50" t="s">
        <v>34</v>
      </c>
      <c r="G19" s="50" t="s">
        <v>34</v>
      </c>
      <c r="H19" s="85" t="s">
        <v>34</v>
      </c>
      <c r="I19" s="420"/>
      <c r="J19" s="42" t="s">
        <v>135</v>
      </c>
      <c r="K19" s="43">
        <v>15</v>
      </c>
      <c r="L19" s="75" t="s">
        <v>136</v>
      </c>
      <c r="M19" s="383">
        <v>1</v>
      </c>
      <c r="N19" s="384"/>
      <c r="O19" s="384"/>
      <c r="P19" s="384"/>
      <c r="Q19" s="384"/>
      <c r="R19" s="385"/>
    </row>
    <row r="20" spans="2:18" ht="53.25" customHeight="1" thickBot="1" x14ac:dyDescent="0.25">
      <c r="B20" s="363"/>
      <c r="C20" s="51">
        <v>4</v>
      </c>
      <c r="D20" s="52" t="s">
        <v>21</v>
      </c>
      <c r="E20" s="53" t="s">
        <v>20</v>
      </c>
      <c r="F20" s="53" t="s">
        <v>20</v>
      </c>
      <c r="G20" s="54" t="s">
        <v>34</v>
      </c>
      <c r="H20" s="86" t="s">
        <v>34</v>
      </c>
      <c r="I20" s="420"/>
      <c r="J20" s="42" t="s">
        <v>327</v>
      </c>
      <c r="K20" s="43">
        <v>10</v>
      </c>
      <c r="L20" s="72" t="s">
        <v>137</v>
      </c>
      <c r="M20" s="405">
        <v>2</v>
      </c>
      <c r="N20" s="297"/>
      <c r="O20" s="297"/>
      <c r="P20" s="297"/>
      <c r="Q20" s="297"/>
      <c r="R20" s="298"/>
    </row>
    <row r="21" spans="2:18" ht="53.25" customHeight="1" x14ac:dyDescent="0.2">
      <c r="B21" s="363"/>
      <c r="C21" s="51">
        <v>3</v>
      </c>
      <c r="D21" s="55" t="s">
        <v>36</v>
      </c>
      <c r="E21" s="56" t="s">
        <v>21</v>
      </c>
      <c r="F21" s="53" t="s">
        <v>20</v>
      </c>
      <c r="G21" s="54" t="s">
        <v>34</v>
      </c>
      <c r="H21" s="86" t="s">
        <v>34</v>
      </c>
      <c r="I21" s="348"/>
      <c r="J21" s="42" t="s">
        <v>326</v>
      </c>
      <c r="K21" s="43">
        <v>10</v>
      </c>
    </row>
    <row r="22" spans="2:18" ht="53.25" customHeight="1" x14ac:dyDescent="0.2">
      <c r="B22" s="363"/>
      <c r="C22" s="51">
        <v>2</v>
      </c>
      <c r="D22" s="55" t="s">
        <v>36</v>
      </c>
      <c r="E22" s="57" t="s">
        <v>36</v>
      </c>
      <c r="F22" s="56" t="s">
        <v>21</v>
      </c>
      <c r="G22" s="53" t="s">
        <v>20</v>
      </c>
      <c r="H22" s="86" t="s">
        <v>34</v>
      </c>
      <c r="I22" s="347" t="s">
        <v>55</v>
      </c>
      <c r="J22" s="42" t="s">
        <v>60</v>
      </c>
      <c r="K22" s="43">
        <v>20</v>
      </c>
    </row>
    <row r="23" spans="2:18" ht="53.25" customHeight="1" thickBot="1" x14ac:dyDescent="0.25">
      <c r="B23" s="364"/>
      <c r="C23" s="58">
        <v>1</v>
      </c>
      <c r="D23" s="59" t="s">
        <v>36</v>
      </c>
      <c r="E23" s="60" t="s">
        <v>36</v>
      </c>
      <c r="F23" s="61" t="s">
        <v>21</v>
      </c>
      <c r="G23" s="62" t="s">
        <v>20</v>
      </c>
      <c r="H23" s="87" t="s">
        <v>20</v>
      </c>
      <c r="I23" s="348"/>
      <c r="J23" s="42" t="s">
        <v>138</v>
      </c>
      <c r="K23" s="63">
        <v>15</v>
      </c>
    </row>
    <row r="24" spans="2:18" ht="53.25" customHeight="1" x14ac:dyDescent="0.2">
      <c r="F24" s="2"/>
      <c r="G24" s="2"/>
      <c r="H24" s="2"/>
      <c r="I24" s="347" t="s">
        <v>56</v>
      </c>
      <c r="J24" s="42" t="s">
        <v>61</v>
      </c>
      <c r="K24" s="43">
        <v>20</v>
      </c>
    </row>
    <row r="25" spans="2:18" ht="53.25" customHeight="1" x14ac:dyDescent="0.2">
      <c r="F25" s="2"/>
      <c r="G25" s="2"/>
      <c r="H25" s="2"/>
      <c r="I25" s="348"/>
      <c r="J25" s="42" t="s">
        <v>139</v>
      </c>
      <c r="K25" s="63">
        <v>10</v>
      </c>
    </row>
    <row r="26" spans="2:18" ht="53.25" customHeight="1" x14ac:dyDescent="0.2">
      <c r="F26" s="2"/>
      <c r="G26" s="2"/>
      <c r="H26" s="2"/>
      <c r="I26" s="347" t="s">
        <v>57</v>
      </c>
      <c r="J26" s="42" t="s">
        <v>62</v>
      </c>
      <c r="K26" s="63">
        <v>20</v>
      </c>
    </row>
    <row r="27" spans="2:18" ht="53.25" customHeight="1" x14ac:dyDescent="0.2">
      <c r="F27" s="2"/>
      <c r="G27" s="2"/>
      <c r="H27" s="2"/>
      <c r="I27" s="348"/>
      <c r="J27" s="42" t="s">
        <v>140</v>
      </c>
      <c r="K27" s="63">
        <v>10</v>
      </c>
    </row>
    <row r="28" spans="2:18" ht="53.25" customHeight="1" x14ac:dyDescent="0.2">
      <c r="F28" s="2"/>
      <c r="G28" s="2"/>
      <c r="H28" s="2"/>
      <c r="I28" s="347" t="s">
        <v>58</v>
      </c>
      <c r="J28" s="42" t="s">
        <v>63</v>
      </c>
      <c r="K28" s="63">
        <v>20</v>
      </c>
    </row>
    <row r="29" spans="2:18" ht="53.25" customHeight="1" x14ac:dyDescent="0.2">
      <c r="F29" s="2"/>
      <c r="G29" s="2"/>
      <c r="H29" s="2"/>
      <c r="I29" s="348"/>
      <c r="J29" s="42" t="s">
        <v>141</v>
      </c>
      <c r="K29" s="63">
        <v>10</v>
      </c>
    </row>
    <row r="30" spans="2:18" ht="53.25" customHeight="1" thickBot="1" x14ac:dyDescent="0.25">
      <c r="F30" s="2"/>
      <c r="G30" s="2"/>
      <c r="H30" s="2"/>
      <c r="I30" s="417" t="s">
        <v>142</v>
      </c>
      <c r="J30" s="418"/>
      <c r="K30" s="64">
        <v>100</v>
      </c>
    </row>
    <row r="31" spans="2:18" ht="59.25" customHeight="1" thickBot="1" x14ac:dyDescent="0.25">
      <c r="B31" s="1"/>
      <c r="C31" s="1"/>
      <c r="D31" s="7"/>
      <c r="E31" s="7"/>
      <c r="F31" s="7"/>
      <c r="G31" s="7"/>
      <c r="H31" s="7"/>
      <c r="I31" s="7"/>
      <c r="J31" s="7"/>
      <c r="K31" s="77"/>
      <c r="L31" s="76"/>
      <c r="M31" s="77"/>
      <c r="N31" s="76"/>
      <c r="O31" s="78"/>
      <c r="R31" s="79"/>
    </row>
    <row r="32" spans="2:18" ht="59.25" customHeight="1" thickBot="1" x14ac:dyDescent="0.25">
      <c r="B32" s="368" t="s">
        <v>143</v>
      </c>
      <c r="C32" s="369"/>
      <c r="D32" s="369"/>
      <c r="E32" s="369"/>
      <c r="F32" s="369"/>
      <c r="G32" s="369"/>
      <c r="H32" s="369"/>
      <c r="I32" s="369"/>
      <c r="J32" s="369"/>
      <c r="K32" s="369"/>
      <c r="L32" s="369"/>
      <c r="M32" s="369"/>
      <c r="N32" s="369"/>
      <c r="O32" s="370"/>
    </row>
    <row r="33" spans="2:18" ht="40.5" customHeight="1" x14ac:dyDescent="0.2">
      <c r="B33" s="355" t="s">
        <v>144</v>
      </c>
      <c r="C33" s="356"/>
      <c r="D33" s="356"/>
      <c r="E33" s="356"/>
      <c r="F33" s="356"/>
      <c r="G33" s="357" t="s">
        <v>109</v>
      </c>
      <c r="H33" s="357"/>
      <c r="I33" s="357"/>
      <c r="J33" s="358"/>
      <c r="K33" s="95"/>
      <c r="L33" s="96"/>
      <c r="M33" s="377" t="s">
        <v>109</v>
      </c>
      <c r="N33" s="377"/>
      <c r="O33" s="378"/>
      <c r="P33" s="5"/>
      <c r="Q33" s="5"/>
      <c r="R33" s="5"/>
    </row>
    <row r="34" spans="2:18" ht="40.5" customHeight="1" x14ac:dyDescent="0.2">
      <c r="B34" s="360" t="s">
        <v>145</v>
      </c>
      <c r="C34" s="361"/>
      <c r="D34" s="361" t="s">
        <v>146</v>
      </c>
      <c r="E34" s="361"/>
      <c r="F34" s="361"/>
      <c r="G34" s="359" t="s">
        <v>145</v>
      </c>
      <c r="H34" s="359"/>
      <c r="I34" s="359" t="s">
        <v>147</v>
      </c>
      <c r="J34" s="380"/>
      <c r="K34" s="97"/>
      <c r="L34" s="98"/>
      <c r="M34" s="81">
        <v>1</v>
      </c>
      <c r="N34" s="81">
        <v>2</v>
      </c>
      <c r="O34" s="93">
        <v>3</v>
      </c>
      <c r="P34" s="5"/>
      <c r="Q34" s="5"/>
      <c r="R34" s="5"/>
    </row>
    <row r="35" spans="2:18" ht="66" customHeight="1" x14ac:dyDescent="0.2">
      <c r="B35" s="39" t="s">
        <v>148</v>
      </c>
      <c r="C35" s="16">
        <v>3</v>
      </c>
      <c r="D35" s="189" t="s">
        <v>149</v>
      </c>
      <c r="E35" s="189"/>
      <c r="F35" s="189"/>
      <c r="G35" s="15" t="s">
        <v>150</v>
      </c>
      <c r="H35" s="15">
        <v>3</v>
      </c>
      <c r="I35" s="195" t="s">
        <v>151</v>
      </c>
      <c r="J35" s="196"/>
      <c r="K35" s="374" t="s">
        <v>144</v>
      </c>
      <c r="L35" s="81">
        <v>3</v>
      </c>
      <c r="M35" s="56" t="s">
        <v>2</v>
      </c>
      <c r="N35" s="56" t="s">
        <v>2</v>
      </c>
      <c r="O35" s="105" t="s">
        <v>152</v>
      </c>
      <c r="P35" s="7"/>
      <c r="Q35" s="7"/>
      <c r="R35" s="79"/>
    </row>
    <row r="36" spans="2:18" ht="66" customHeight="1" x14ac:dyDescent="0.2">
      <c r="B36" s="39" t="s">
        <v>153</v>
      </c>
      <c r="C36" s="16">
        <v>2</v>
      </c>
      <c r="D36" s="189" t="s">
        <v>154</v>
      </c>
      <c r="E36" s="189"/>
      <c r="F36" s="189"/>
      <c r="G36" s="15" t="s">
        <v>155</v>
      </c>
      <c r="H36" s="15">
        <v>2</v>
      </c>
      <c r="I36" s="195" t="s">
        <v>156</v>
      </c>
      <c r="J36" s="196"/>
      <c r="K36" s="375"/>
      <c r="L36" s="81">
        <v>2</v>
      </c>
      <c r="M36" s="94" t="s">
        <v>3</v>
      </c>
      <c r="N36" s="56" t="s">
        <v>2</v>
      </c>
      <c r="O36" s="106" t="s">
        <v>2</v>
      </c>
      <c r="P36" s="7"/>
      <c r="Q36" s="7"/>
      <c r="R36" s="79"/>
    </row>
    <row r="37" spans="2:18" ht="66" customHeight="1" thickBot="1" x14ac:dyDescent="0.25">
      <c r="B37" s="70" t="s">
        <v>157</v>
      </c>
      <c r="C37" s="80">
        <v>1</v>
      </c>
      <c r="D37" s="379" t="s">
        <v>158</v>
      </c>
      <c r="E37" s="379"/>
      <c r="F37" s="379"/>
      <c r="G37" s="36" t="s">
        <v>159</v>
      </c>
      <c r="H37" s="36">
        <v>1</v>
      </c>
      <c r="I37" s="381" t="s">
        <v>160</v>
      </c>
      <c r="J37" s="382"/>
      <c r="K37" s="376"/>
      <c r="L37" s="82">
        <v>1</v>
      </c>
      <c r="M37" s="83" t="s">
        <v>3</v>
      </c>
      <c r="N37" s="83" t="s">
        <v>3</v>
      </c>
      <c r="O37" s="107" t="s">
        <v>2</v>
      </c>
      <c r="P37" s="7"/>
      <c r="Q37" s="7"/>
      <c r="R37" s="79"/>
    </row>
    <row r="38" spans="2:18" ht="29.25" customHeight="1" x14ac:dyDescent="0.2">
      <c r="B38" s="1"/>
      <c r="C38" s="1"/>
      <c r="D38" s="7"/>
      <c r="E38" s="7"/>
      <c r="F38" s="7"/>
      <c r="G38" s="7"/>
      <c r="H38" s="7"/>
      <c r="I38" s="7"/>
      <c r="J38" s="7"/>
      <c r="K38" s="7"/>
      <c r="L38" s="7"/>
      <c r="M38" s="7"/>
      <c r="N38" s="7"/>
      <c r="O38" s="7"/>
      <c r="P38" s="7"/>
      <c r="Q38" s="7"/>
      <c r="R38" s="79"/>
    </row>
    <row r="39" spans="2:18" ht="30.75" customHeight="1" x14ac:dyDescent="0.2">
      <c r="B39" s="1"/>
      <c r="C39" s="1"/>
      <c r="D39" s="7"/>
      <c r="E39" s="7"/>
      <c r="F39" s="7"/>
      <c r="G39" s="7"/>
      <c r="H39" s="7"/>
      <c r="I39" s="7"/>
      <c r="J39" s="7"/>
      <c r="L39" s="89"/>
      <c r="M39" s="365" t="s">
        <v>161</v>
      </c>
      <c r="N39" s="366"/>
      <c r="O39" s="367"/>
      <c r="P39" s="7"/>
      <c r="Q39" s="7"/>
      <c r="R39" s="79"/>
    </row>
    <row r="40" spans="2:18" ht="30.75" customHeight="1" x14ac:dyDescent="0.2">
      <c r="B40" s="1"/>
      <c r="C40" s="1"/>
      <c r="D40" s="7"/>
      <c r="E40" s="7"/>
      <c r="F40" s="7"/>
      <c r="G40" s="7"/>
      <c r="H40" s="7"/>
      <c r="I40" s="7"/>
      <c r="J40" s="7"/>
      <c r="L40" s="90"/>
      <c r="M40" s="365" t="s">
        <v>162</v>
      </c>
      <c r="N40" s="366"/>
      <c r="O40" s="367"/>
      <c r="P40" s="7"/>
      <c r="Q40" s="7"/>
      <c r="R40" s="79"/>
    </row>
    <row r="41" spans="2:18" ht="30.75" customHeight="1" x14ac:dyDescent="0.2">
      <c r="B41" s="1"/>
      <c r="C41" s="1"/>
      <c r="D41" s="7"/>
      <c r="E41" s="7"/>
      <c r="F41" s="7"/>
      <c r="G41" s="7"/>
      <c r="H41" s="7"/>
      <c r="I41" s="7"/>
      <c r="J41" s="7"/>
      <c r="L41" s="91"/>
      <c r="M41" s="365" t="s">
        <v>163</v>
      </c>
      <c r="N41" s="366"/>
      <c r="O41" s="367"/>
      <c r="P41" s="7"/>
      <c r="Q41" s="7"/>
      <c r="R41" s="79"/>
    </row>
    <row r="42" spans="2:18" ht="30.75" customHeight="1" x14ac:dyDescent="0.2">
      <c r="B42" s="1"/>
      <c r="C42" s="1"/>
      <c r="D42" s="7"/>
      <c r="E42" s="7"/>
      <c r="F42" s="7"/>
      <c r="G42" s="7"/>
      <c r="H42" s="7"/>
      <c r="I42" s="7"/>
      <c r="J42" s="7"/>
      <c r="M42" s="84"/>
      <c r="N42" s="84"/>
      <c r="O42" s="84"/>
      <c r="P42" s="7"/>
      <c r="Q42" s="7"/>
      <c r="R42" s="79"/>
    </row>
    <row r="43" spans="2:18" ht="30.75" customHeight="1" x14ac:dyDescent="0.2">
      <c r="B43" s="371" t="s">
        <v>66</v>
      </c>
      <c r="C43" s="372"/>
      <c r="D43" s="373"/>
      <c r="E43" s="7"/>
      <c r="F43" s="7"/>
      <c r="G43" s="7"/>
      <c r="H43" s="7"/>
      <c r="I43" s="7"/>
      <c r="J43" s="7"/>
      <c r="M43" s="84"/>
      <c r="N43" s="84"/>
      <c r="O43" s="84"/>
      <c r="P43" s="7"/>
      <c r="Q43" s="7"/>
      <c r="R43" s="79"/>
    </row>
    <row r="44" spans="2:18" ht="30.75" customHeight="1" x14ac:dyDescent="0.2">
      <c r="B44" s="113" t="s">
        <v>69</v>
      </c>
      <c r="C44" s="113"/>
      <c r="D44" s="113"/>
      <c r="E44" s="7"/>
      <c r="F44" s="7"/>
      <c r="G44" s="7"/>
      <c r="H44" s="7"/>
      <c r="I44" s="7"/>
      <c r="J44" s="7"/>
      <c r="M44" s="84"/>
      <c r="N44" s="84"/>
      <c r="O44" s="84"/>
      <c r="P44" s="7"/>
      <c r="Q44" s="7"/>
      <c r="R44" s="79"/>
    </row>
    <row r="45" spans="2:18" ht="30.75" customHeight="1" x14ac:dyDescent="0.2">
      <c r="B45" s="113" t="s">
        <v>71</v>
      </c>
      <c r="C45" s="113"/>
      <c r="D45" s="113"/>
      <c r="E45" s="7"/>
      <c r="F45" s="7"/>
      <c r="G45" s="7"/>
      <c r="H45" s="7"/>
      <c r="I45" s="7"/>
      <c r="J45" s="7"/>
      <c r="M45" s="84"/>
      <c r="N45" s="84"/>
      <c r="O45" s="84"/>
      <c r="P45" s="7"/>
      <c r="Q45" s="7"/>
      <c r="R45" s="79"/>
    </row>
    <row r="46" spans="2:18" ht="30.75" customHeight="1" x14ac:dyDescent="0.2">
      <c r="B46" s="113" t="s">
        <v>70</v>
      </c>
      <c r="C46" s="113"/>
      <c r="D46" s="113"/>
      <c r="E46" s="7"/>
      <c r="F46" s="7"/>
      <c r="G46" s="7"/>
      <c r="H46" s="7"/>
      <c r="I46" s="7"/>
      <c r="J46" s="7"/>
      <c r="M46" s="84"/>
      <c r="N46" s="84"/>
      <c r="O46" s="84"/>
      <c r="P46" s="7"/>
      <c r="Q46" s="7"/>
      <c r="R46" s="79"/>
    </row>
  </sheetData>
  <mergeCells count="85">
    <mergeCell ref="I30:J30"/>
    <mergeCell ref="I28:I29"/>
    <mergeCell ref="I18:I21"/>
    <mergeCell ref="B8:B9"/>
    <mergeCell ref="C8:D9"/>
    <mergeCell ref="E8:F9"/>
    <mergeCell ref="G8:H9"/>
    <mergeCell ref="G10:H10"/>
    <mergeCell ref="C10:D10"/>
    <mergeCell ref="G11:H11"/>
    <mergeCell ref="G12:H12"/>
    <mergeCell ref="G13:H13"/>
    <mergeCell ref="G14:H14"/>
    <mergeCell ref="E10:F10"/>
    <mergeCell ref="E11:F11"/>
    <mergeCell ref="E12:F12"/>
    <mergeCell ref="E13:F13"/>
    <mergeCell ref="E14:F14"/>
    <mergeCell ref="C11:D11"/>
    <mergeCell ref="C12:D12"/>
    <mergeCell ref="C13:D13"/>
    <mergeCell ref="C14:D14"/>
    <mergeCell ref="B2:E4"/>
    <mergeCell ref="B6:Q6"/>
    <mergeCell ref="B7:H7"/>
    <mergeCell ref="O9:Q9"/>
    <mergeCell ref="I7:Q7"/>
    <mergeCell ref="O8:Q8"/>
    <mergeCell ref="K8:L8"/>
    <mergeCell ref="M8:N8"/>
    <mergeCell ref="I8:I9"/>
    <mergeCell ref="J8:J9"/>
    <mergeCell ref="K9:L9"/>
    <mergeCell ref="M9:N9"/>
    <mergeCell ref="I22:I23"/>
    <mergeCell ref="O12:Q12"/>
    <mergeCell ref="O13:Q13"/>
    <mergeCell ref="K10:L10"/>
    <mergeCell ref="K11:L11"/>
    <mergeCell ref="M10:N10"/>
    <mergeCell ref="M11:N11"/>
    <mergeCell ref="O10:Q10"/>
    <mergeCell ref="O11:Q11"/>
    <mergeCell ref="K12:L12"/>
    <mergeCell ref="K13:L13"/>
    <mergeCell ref="M12:N12"/>
    <mergeCell ref="M13:N13"/>
    <mergeCell ref="M17:R17"/>
    <mergeCell ref="M18:R18"/>
    <mergeCell ref="M20:R20"/>
    <mergeCell ref="M19:R19"/>
    <mergeCell ref="D17:H17"/>
    <mergeCell ref="K14:L14"/>
    <mergeCell ref="B16:H16"/>
    <mergeCell ref="I16:R16"/>
    <mergeCell ref="M14:N14"/>
    <mergeCell ref="O14:Q14"/>
    <mergeCell ref="M40:O40"/>
    <mergeCell ref="M41:O41"/>
    <mergeCell ref="B32:O32"/>
    <mergeCell ref="B43:D43"/>
    <mergeCell ref="K35:K37"/>
    <mergeCell ref="M33:O33"/>
    <mergeCell ref="M39:O39"/>
    <mergeCell ref="D37:F37"/>
    <mergeCell ref="I34:J34"/>
    <mergeCell ref="I36:J36"/>
    <mergeCell ref="I37:J37"/>
    <mergeCell ref="I35:J35"/>
    <mergeCell ref="I24:I25"/>
    <mergeCell ref="D35:F35"/>
    <mergeCell ref="D36:F36"/>
    <mergeCell ref="O2:R4"/>
    <mergeCell ref="F3:N3"/>
    <mergeCell ref="F2:N2"/>
    <mergeCell ref="F4:H4"/>
    <mergeCell ref="I4:K4"/>
    <mergeCell ref="L4:N4"/>
    <mergeCell ref="B33:F33"/>
    <mergeCell ref="G33:J33"/>
    <mergeCell ref="G34:H34"/>
    <mergeCell ref="B34:C34"/>
    <mergeCell ref="D34:F34"/>
    <mergeCell ref="I26:I27"/>
    <mergeCell ref="B19:B23"/>
  </mergeCells>
  <phoneticPr fontId="9" type="noConversion"/>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F905-F08C-42AF-98F0-93CD2DF5615B}">
  <dimension ref="A1:BL533"/>
  <sheetViews>
    <sheetView view="pageBreakPreview" topLeftCell="A10" zoomScaleNormal="91" zoomScaleSheetLayoutView="100" workbookViewId="0">
      <selection activeCell="F11" sqref="F11"/>
    </sheetView>
  </sheetViews>
  <sheetFormatPr baseColWidth="10" defaultColWidth="11.42578125" defaultRowHeight="12.75" x14ac:dyDescent="0.2"/>
  <cols>
    <col min="1" max="1" width="5.42578125" style="34" customWidth="1"/>
    <col min="2" max="2" width="17.140625" style="35" customWidth="1"/>
    <col min="3" max="4" width="17.7109375" style="35" customWidth="1"/>
    <col min="5" max="5" width="17.7109375" style="21" customWidth="1"/>
    <col min="6" max="6" width="28.42578125" style="34" customWidth="1"/>
    <col min="7" max="7" width="19.42578125" style="20" bestFit="1" customWidth="1"/>
    <col min="8" max="40" width="11.42578125" style="20"/>
    <col min="41" max="16384" width="11.42578125" style="21"/>
  </cols>
  <sheetData>
    <row r="1" spans="1:64" customFormat="1" ht="18.75" customHeight="1" x14ac:dyDescent="0.2">
      <c r="A1" s="442"/>
      <c r="B1" s="442"/>
      <c r="C1" s="443" t="s">
        <v>0</v>
      </c>
      <c r="D1" s="444"/>
      <c r="E1" s="445"/>
      <c r="F1" s="446"/>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64" customFormat="1" ht="45.75" customHeight="1" x14ac:dyDescent="0.2">
      <c r="A2" s="442"/>
      <c r="B2" s="442"/>
      <c r="C2" s="443" t="s">
        <v>527</v>
      </c>
      <c r="D2" s="444"/>
      <c r="E2" s="445"/>
      <c r="F2" s="44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64" customFormat="1" ht="18.75" customHeight="1" x14ac:dyDescent="0.2">
      <c r="A3" s="442"/>
      <c r="B3" s="442"/>
      <c r="C3" s="19" t="s">
        <v>528</v>
      </c>
      <c r="D3" s="19" t="s">
        <v>1</v>
      </c>
      <c r="E3" s="19" t="s">
        <v>323</v>
      </c>
      <c r="F3" s="44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64" ht="12.75" customHeight="1" x14ac:dyDescent="0.2">
      <c r="A4" s="449" t="s">
        <v>164</v>
      </c>
      <c r="B4" s="449"/>
      <c r="C4" s="449"/>
      <c r="D4" s="449"/>
      <c r="E4" s="449"/>
      <c r="F4" s="449"/>
      <c r="AO4" s="20"/>
      <c r="AP4" s="20"/>
      <c r="AQ4" s="20"/>
      <c r="AR4" s="20"/>
      <c r="AS4" s="20"/>
      <c r="AT4" s="20"/>
      <c r="AU4" s="20"/>
      <c r="AV4" s="20"/>
      <c r="AW4" s="20"/>
      <c r="AX4" s="20"/>
      <c r="AY4" s="20"/>
      <c r="AZ4" s="20"/>
      <c r="BA4" s="20"/>
      <c r="BB4" s="20"/>
      <c r="BC4" s="20"/>
      <c r="BD4" s="20"/>
      <c r="BE4" s="20"/>
      <c r="BF4" s="20"/>
      <c r="BG4" s="20"/>
      <c r="BH4" s="20"/>
      <c r="BI4" s="20"/>
      <c r="BJ4" s="20"/>
      <c r="BK4" s="20"/>
      <c r="BL4" s="20"/>
    </row>
    <row r="5" spans="1:64" ht="38.25" x14ac:dyDescent="0.2">
      <c r="A5" s="4" t="s">
        <v>35</v>
      </c>
      <c r="B5" s="22" t="s">
        <v>165</v>
      </c>
      <c r="C5" s="334" t="s">
        <v>166</v>
      </c>
      <c r="D5" s="429"/>
      <c r="E5" s="335"/>
      <c r="F5" s="4" t="s">
        <v>167</v>
      </c>
      <c r="AO5" s="20"/>
      <c r="AP5" s="20"/>
      <c r="AQ5" s="20"/>
      <c r="AR5" s="20"/>
      <c r="AS5" s="20"/>
      <c r="AT5" s="20"/>
      <c r="AU5" s="20"/>
      <c r="AV5" s="20"/>
      <c r="AW5" s="20"/>
      <c r="AX5" s="20"/>
      <c r="AY5" s="20"/>
      <c r="AZ5" s="20"/>
      <c r="BA5" s="20"/>
      <c r="BB5" s="20"/>
      <c r="BC5" s="20"/>
      <c r="BD5" s="20"/>
      <c r="BE5" s="20"/>
      <c r="BF5" s="20"/>
      <c r="BG5" s="20"/>
      <c r="BH5" s="20"/>
      <c r="BI5" s="20"/>
      <c r="BJ5" s="20"/>
      <c r="BK5" s="20"/>
      <c r="BL5" s="20"/>
    </row>
    <row r="6" spans="1:64" ht="103.5" customHeight="1" x14ac:dyDescent="0.2">
      <c r="A6" s="23">
        <v>1</v>
      </c>
      <c r="B6" s="24">
        <v>42599</v>
      </c>
      <c r="C6" s="430" t="s">
        <v>44</v>
      </c>
      <c r="D6" s="431"/>
      <c r="E6" s="432"/>
      <c r="F6" s="15" t="s">
        <v>168</v>
      </c>
      <c r="G6" s="25"/>
      <c r="AO6" s="20"/>
      <c r="AP6" s="20"/>
      <c r="AQ6" s="20"/>
      <c r="AR6" s="20"/>
      <c r="AS6" s="20"/>
      <c r="AT6" s="20"/>
      <c r="AU6" s="20"/>
      <c r="AV6" s="20"/>
      <c r="AW6" s="20"/>
      <c r="AX6" s="20"/>
      <c r="AY6" s="20"/>
      <c r="AZ6" s="20"/>
      <c r="BA6" s="20"/>
      <c r="BB6" s="20"/>
      <c r="BC6" s="20"/>
      <c r="BD6" s="20"/>
      <c r="BE6" s="20"/>
      <c r="BF6" s="20"/>
      <c r="BG6" s="20"/>
      <c r="BH6" s="20"/>
      <c r="BI6" s="20"/>
      <c r="BJ6" s="20"/>
      <c r="BK6" s="20"/>
      <c r="BL6" s="20"/>
    </row>
    <row r="7" spans="1:64" ht="71.25" customHeight="1" x14ac:dyDescent="0.2">
      <c r="A7" s="23">
        <v>2</v>
      </c>
      <c r="B7" s="24">
        <v>43419</v>
      </c>
      <c r="C7" s="433" t="s">
        <v>45</v>
      </c>
      <c r="D7" s="431"/>
      <c r="E7" s="432"/>
      <c r="F7" s="15" t="s">
        <v>168</v>
      </c>
      <c r="G7" s="25"/>
      <c r="AO7" s="20"/>
      <c r="AP7" s="20"/>
      <c r="AQ7" s="20"/>
      <c r="AR7" s="20"/>
      <c r="AS7" s="20"/>
      <c r="AT7" s="20"/>
      <c r="AU7" s="20"/>
      <c r="AV7" s="20"/>
      <c r="AW7" s="20"/>
      <c r="AX7" s="20"/>
      <c r="AY7" s="20"/>
      <c r="AZ7" s="20"/>
      <c r="BA7" s="20"/>
      <c r="BB7" s="20"/>
      <c r="BC7" s="20"/>
      <c r="BD7" s="20"/>
      <c r="BE7" s="20"/>
      <c r="BF7" s="20"/>
      <c r="BG7" s="20"/>
      <c r="BH7" s="20"/>
      <c r="BI7" s="20"/>
      <c r="BJ7" s="20"/>
      <c r="BK7" s="20"/>
      <c r="BL7" s="20"/>
    </row>
    <row r="8" spans="1:64" ht="75" customHeight="1" x14ac:dyDescent="0.2">
      <c r="A8" s="23">
        <v>3</v>
      </c>
      <c r="B8" s="24">
        <v>44146</v>
      </c>
      <c r="C8" s="433" t="s">
        <v>169</v>
      </c>
      <c r="D8" s="431"/>
      <c r="E8" s="432"/>
      <c r="F8" s="15" t="s">
        <v>168</v>
      </c>
      <c r="G8" s="25"/>
      <c r="AO8" s="20"/>
      <c r="AP8" s="20"/>
      <c r="AQ8" s="20"/>
      <c r="AR8" s="20"/>
      <c r="AS8" s="20"/>
      <c r="AT8" s="20"/>
      <c r="AU8" s="20"/>
      <c r="AV8" s="20"/>
      <c r="AW8" s="20"/>
      <c r="AX8" s="20"/>
      <c r="AY8" s="20"/>
      <c r="AZ8" s="20"/>
      <c r="BA8" s="20"/>
      <c r="BB8" s="20"/>
      <c r="BC8" s="20"/>
      <c r="BD8" s="20"/>
      <c r="BE8" s="20"/>
      <c r="BF8" s="20"/>
      <c r="BG8" s="20"/>
      <c r="BH8" s="20"/>
      <c r="BI8" s="20"/>
      <c r="BJ8" s="20"/>
      <c r="BK8" s="20"/>
      <c r="BL8" s="20"/>
    </row>
    <row r="9" spans="1:64" ht="39.75" customHeight="1" x14ac:dyDescent="0.2">
      <c r="A9" s="23">
        <v>4</v>
      </c>
      <c r="B9" s="24">
        <v>44862</v>
      </c>
      <c r="C9" s="434" t="s">
        <v>170</v>
      </c>
      <c r="D9" s="435"/>
      <c r="E9" s="436"/>
      <c r="F9" s="15" t="s">
        <v>171</v>
      </c>
      <c r="G9" s="25"/>
      <c r="AO9" s="20"/>
      <c r="AP9" s="20"/>
      <c r="AQ9" s="20"/>
      <c r="AR9" s="20"/>
      <c r="AS9" s="20"/>
      <c r="AT9" s="20"/>
      <c r="AU9" s="20"/>
      <c r="AV9" s="20"/>
      <c r="AW9" s="20"/>
      <c r="AX9" s="20"/>
      <c r="AY9" s="20"/>
      <c r="AZ9" s="20"/>
      <c r="BA9" s="20"/>
      <c r="BB9" s="20"/>
      <c r="BC9" s="20"/>
      <c r="BD9" s="20"/>
      <c r="BE9" s="20"/>
      <c r="BF9" s="20"/>
      <c r="BG9" s="20"/>
      <c r="BH9" s="20"/>
      <c r="BI9" s="20"/>
      <c r="BJ9" s="20"/>
      <c r="BK9" s="20"/>
      <c r="BL9" s="20"/>
    </row>
    <row r="10" spans="1:64" ht="78" customHeight="1" x14ac:dyDescent="0.2">
      <c r="A10" s="23">
        <v>5</v>
      </c>
      <c r="B10" s="24">
        <v>45240</v>
      </c>
      <c r="C10" s="433" t="s">
        <v>172</v>
      </c>
      <c r="D10" s="431"/>
      <c r="E10" s="432"/>
      <c r="F10" s="15" t="s">
        <v>173</v>
      </c>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row>
    <row r="11" spans="1:64" ht="145.15" customHeight="1" x14ac:dyDescent="0.2">
      <c r="A11" s="23">
        <v>6</v>
      </c>
      <c r="B11" s="24">
        <v>45558</v>
      </c>
      <c r="C11" s="433" t="s">
        <v>529</v>
      </c>
      <c r="D11" s="437"/>
      <c r="E11" s="438"/>
      <c r="F11" s="15" t="s">
        <v>524</v>
      </c>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pans="1:64" x14ac:dyDescent="0.2">
      <c r="A12" s="23"/>
      <c r="B12" s="24"/>
      <c r="C12" s="439"/>
      <c r="D12" s="440"/>
      <c r="E12" s="441"/>
      <c r="F12" s="23"/>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x14ac:dyDescent="0.2">
      <c r="A13" s="23"/>
      <c r="B13" s="24"/>
      <c r="C13" s="426"/>
      <c r="D13" s="427"/>
      <c r="E13" s="428"/>
      <c r="F13" s="23"/>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x14ac:dyDescent="0.2">
      <c r="A14" s="23"/>
      <c r="B14" s="24"/>
      <c r="C14" s="426"/>
      <c r="D14" s="427"/>
      <c r="E14" s="428"/>
      <c r="F14" s="23"/>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x14ac:dyDescent="0.2">
      <c r="A15" s="23"/>
      <c r="B15" s="24"/>
      <c r="C15" s="426"/>
      <c r="D15" s="427"/>
      <c r="E15" s="428"/>
      <c r="F15" s="23"/>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x14ac:dyDescent="0.2">
      <c r="A16" s="23"/>
      <c r="B16" s="24"/>
      <c r="C16" s="426"/>
      <c r="D16" s="427"/>
      <c r="E16" s="428"/>
      <c r="F16" s="23"/>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x14ac:dyDescent="0.2">
      <c r="A17" s="23"/>
      <c r="B17" s="24"/>
      <c r="C17" s="426"/>
      <c r="D17" s="427"/>
      <c r="E17" s="428"/>
      <c r="F17" s="23"/>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x14ac:dyDescent="0.2">
      <c r="A18" s="23"/>
      <c r="B18" s="24"/>
      <c r="C18" s="426"/>
      <c r="D18" s="427"/>
      <c r="E18" s="428"/>
      <c r="F18" s="23"/>
      <c r="H18" s="26"/>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x14ac:dyDescent="0.2">
      <c r="A19" s="23"/>
      <c r="B19" s="24"/>
      <c r="C19" s="426"/>
      <c r="D19" s="427"/>
      <c r="E19" s="428"/>
      <c r="F19" s="23"/>
      <c r="H19" s="26"/>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x14ac:dyDescent="0.2">
      <c r="A20" s="27"/>
      <c r="B20" s="28"/>
      <c r="C20" s="426"/>
      <c r="D20" s="427"/>
      <c r="E20" s="428"/>
      <c r="F20" s="23"/>
      <c r="H20" s="26"/>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x14ac:dyDescent="0.2">
      <c r="A21" s="27"/>
      <c r="B21" s="28"/>
      <c r="C21" s="426"/>
      <c r="D21" s="427"/>
      <c r="E21" s="428"/>
      <c r="F21" s="23"/>
      <c r="H21" s="26"/>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x14ac:dyDescent="0.2">
      <c r="A22" s="23"/>
      <c r="B22" s="24"/>
      <c r="C22" s="426"/>
      <c r="D22" s="427"/>
      <c r="E22" s="428"/>
      <c r="F22" s="23"/>
      <c r="H22" s="26"/>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x14ac:dyDescent="0.2">
      <c r="A23" s="23"/>
      <c r="B23" s="24"/>
      <c r="C23" s="426"/>
      <c r="D23" s="427"/>
      <c r="E23" s="428"/>
      <c r="F23" s="23"/>
      <c r="H23" s="26"/>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x14ac:dyDescent="0.2">
      <c r="A24" s="23"/>
      <c r="B24" s="24"/>
      <c r="C24" s="426"/>
      <c r="D24" s="427"/>
      <c r="E24" s="428"/>
      <c r="F24" s="23"/>
      <c r="H24" s="26"/>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x14ac:dyDescent="0.2">
      <c r="A25" s="23"/>
      <c r="B25" s="24"/>
      <c r="C25" s="426"/>
      <c r="D25" s="427"/>
      <c r="E25" s="428"/>
      <c r="F25" s="23"/>
      <c r="H25" s="26"/>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
      <c r="A26" s="23"/>
      <c r="B26" s="24"/>
      <c r="C26" s="426"/>
      <c r="D26" s="427"/>
      <c r="E26" s="428"/>
      <c r="F26" s="23"/>
      <c r="H26" s="26"/>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
      <c r="A27" s="23"/>
      <c r="B27" s="24"/>
      <c r="C27" s="426"/>
      <c r="D27" s="427"/>
      <c r="E27" s="428"/>
      <c r="F27" s="23"/>
      <c r="G27" s="21"/>
      <c r="H27" s="29"/>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row>
    <row r="28" spans="1:64" x14ac:dyDescent="0.2">
      <c r="A28" s="23"/>
      <c r="B28" s="24"/>
      <c r="C28" s="426"/>
      <c r="D28" s="427"/>
      <c r="E28" s="428"/>
      <c r="F28" s="23"/>
      <c r="G28" s="21"/>
      <c r="H28" s="29"/>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1:64" x14ac:dyDescent="0.2">
      <c r="A29" s="30"/>
      <c r="B29" s="31"/>
      <c r="C29" s="426"/>
      <c r="D29" s="427"/>
      <c r="E29" s="428"/>
      <c r="F29" s="15"/>
      <c r="H29" s="26"/>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
      <c r="A30" s="30"/>
      <c r="B30" s="31"/>
      <c r="C30" s="426"/>
      <c r="D30" s="427"/>
      <c r="E30" s="428"/>
      <c r="F30" s="15"/>
      <c r="H30" s="26"/>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
      <c r="A31" s="30"/>
      <c r="B31" s="31"/>
      <c r="C31" s="426"/>
      <c r="D31" s="427"/>
      <c r="E31" s="428"/>
      <c r="F31" s="15"/>
      <c r="H31" s="26"/>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x14ac:dyDescent="0.2">
      <c r="A32" s="30"/>
      <c r="B32" s="31"/>
      <c r="C32" s="426"/>
      <c r="D32" s="427"/>
      <c r="E32" s="428"/>
      <c r="F32" s="15"/>
      <c r="H32" s="26"/>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x14ac:dyDescent="0.2">
      <c r="A33" s="30"/>
      <c r="B33" s="31"/>
      <c r="C33" s="426"/>
      <c r="D33" s="427"/>
      <c r="E33" s="428"/>
      <c r="F33" s="15"/>
      <c r="H33" s="26"/>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
      <c r="A34" s="30"/>
      <c r="B34" s="31"/>
      <c r="C34" s="426"/>
      <c r="D34" s="427"/>
      <c r="E34" s="428"/>
      <c r="F34" s="15"/>
      <c r="H34" s="26"/>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
      <c r="A35" s="30"/>
      <c r="B35" s="31"/>
      <c r="C35" s="426"/>
      <c r="D35" s="427"/>
      <c r="E35" s="428"/>
      <c r="F35" s="15"/>
      <c r="H35" s="26"/>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
      <c r="A36" s="30"/>
      <c r="B36" s="31"/>
      <c r="C36" s="426"/>
      <c r="D36" s="427"/>
      <c r="E36" s="428"/>
      <c r="F36" s="15"/>
      <c r="H36" s="26"/>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
      <c r="A37" s="32"/>
      <c r="B37" s="33"/>
      <c r="C37" s="33"/>
      <c r="D37" s="33"/>
      <c r="E37" s="25"/>
      <c r="F37" s="32"/>
      <c r="H37" s="26"/>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
      <c r="A38" s="32"/>
      <c r="B38" s="33"/>
      <c r="C38" s="33"/>
      <c r="D38" s="33"/>
      <c r="E38" s="20"/>
      <c r="F38" s="32"/>
      <c r="H38" s="26"/>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
      <c r="A39" s="32"/>
      <c r="B39" s="33"/>
      <c r="C39" s="33"/>
      <c r="D39" s="33"/>
      <c r="E39" s="20"/>
      <c r="F39" s="32"/>
      <c r="H39" s="26"/>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
      <c r="A40" s="32"/>
      <c r="B40" s="33"/>
      <c r="C40" s="33"/>
      <c r="D40" s="33"/>
      <c r="E40" s="20"/>
      <c r="F40" s="32"/>
      <c r="H40" s="26"/>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x14ac:dyDescent="0.2">
      <c r="A41" s="32"/>
      <c r="B41" s="33"/>
      <c r="C41" s="33"/>
      <c r="D41" s="33"/>
      <c r="E41" s="20"/>
      <c r="F41" s="32"/>
      <c r="H41" s="26"/>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
      <c r="A42" s="32"/>
      <c r="B42" s="32"/>
      <c r="C42" s="32"/>
      <c r="D42" s="32"/>
      <c r="E42" s="20"/>
      <c r="F42" s="20"/>
      <c r="H42" s="26"/>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1:64" x14ac:dyDescent="0.2">
      <c r="A43" s="32"/>
      <c r="B43" s="32"/>
      <c r="C43" s="32"/>
      <c r="D43" s="32"/>
      <c r="E43" s="20"/>
      <c r="F43" s="20"/>
      <c r="H43" s="26"/>
      <c r="AO43" s="20"/>
      <c r="AP43" s="20"/>
      <c r="AQ43" s="20"/>
      <c r="AR43" s="20"/>
      <c r="AS43" s="20"/>
      <c r="AT43" s="20"/>
      <c r="AU43" s="20"/>
      <c r="AV43" s="20"/>
      <c r="AW43" s="20"/>
      <c r="AX43" s="20"/>
      <c r="AY43" s="20"/>
      <c r="AZ43" s="20"/>
      <c r="BA43" s="20"/>
      <c r="BB43" s="20"/>
      <c r="BC43" s="20"/>
      <c r="BD43" s="20"/>
      <c r="BE43" s="20"/>
      <c r="BF43" s="20"/>
      <c r="BG43" s="20"/>
      <c r="BH43" s="20"/>
      <c r="BI43" s="20"/>
      <c r="BJ43" s="20"/>
    </row>
    <row r="44" spans="1:64" x14ac:dyDescent="0.2">
      <c r="A44" s="32"/>
      <c r="B44" s="32"/>
      <c r="C44" s="32"/>
      <c r="D44" s="32"/>
      <c r="E44" s="20"/>
      <c r="F44" s="20"/>
      <c r="H44" s="26"/>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4" x14ac:dyDescent="0.2">
      <c r="A45" s="32"/>
      <c r="B45" s="32"/>
      <c r="C45" s="32"/>
      <c r="D45" s="32"/>
      <c r="E45" s="20"/>
      <c r="F45" s="20"/>
      <c r="H45" s="26"/>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4" x14ac:dyDescent="0.2">
      <c r="A46" s="32"/>
      <c r="B46" s="32"/>
      <c r="C46" s="32"/>
      <c r="D46" s="32"/>
      <c r="E46" s="20"/>
      <c r="F46" s="20"/>
      <c r="H46" s="26"/>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4" x14ac:dyDescent="0.2">
      <c r="A47" s="32"/>
      <c r="B47" s="32"/>
      <c r="C47" s="32"/>
      <c r="D47" s="32"/>
      <c r="E47" s="20"/>
      <c r="F47" s="20"/>
      <c r="H47" s="26"/>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4" x14ac:dyDescent="0.2">
      <c r="A48" s="32"/>
      <c r="B48" s="32"/>
      <c r="C48" s="32"/>
      <c r="D48" s="32"/>
      <c r="E48" s="20"/>
      <c r="F48" s="20"/>
      <c r="H48" s="26"/>
      <c r="AO48" s="20"/>
      <c r="AP48" s="20"/>
      <c r="AQ48" s="20"/>
      <c r="AR48" s="20"/>
      <c r="AS48" s="20"/>
      <c r="AT48" s="20"/>
      <c r="AU48" s="20"/>
      <c r="AV48" s="20"/>
      <c r="AW48" s="20"/>
      <c r="AX48" s="20"/>
      <c r="AY48" s="20"/>
      <c r="AZ48" s="20"/>
      <c r="BA48" s="20"/>
      <c r="BB48" s="20"/>
      <c r="BC48" s="20"/>
      <c r="BD48" s="20"/>
      <c r="BE48" s="20"/>
      <c r="BF48" s="20"/>
      <c r="BG48" s="20"/>
      <c r="BH48" s="20"/>
      <c r="BI48" s="20"/>
      <c r="BJ48" s="20"/>
    </row>
    <row r="49" spans="1:64" x14ac:dyDescent="0.2">
      <c r="A49" s="32"/>
      <c r="B49" s="32"/>
      <c r="C49" s="32"/>
      <c r="D49" s="32"/>
      <c r="E49" s="20"/>
      <c r="F49" s="20"/>
      <c r="H49" s="26"/>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4" x14ac:dyDescent="0.2">
      <c r="A50" s="32"/>
      <c r="B50" s="33"/>
      <c r="C50" s="33"/>
      <c r="D50" s="33"/>
      <c r="E50" s="20"/>
      <c r="F50" s="32"/>
      <c r="H50" s="26"/>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x14ac:dyDescent="0.2">
      <c r="A51" s="32"/>
      <c r="B51" s="33"/>
      <c r="C51" s="33"/>
      <c r="D51" s="33"/>
      <c r="E51" s="20"/>
      <c r="F51" s="32"/>
      <c r="H51" s="26"/>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x14ac:dyDescent="0.2">
      <c r="A52" s="32"/>
      <c r="B52" s="33"/>
      <c r="C52" s="33"/>
      <c r="D52" s="33"/>
      <c r="E52" s="20"/>
      <c r="F52" s="32"/>
      <c r="H52" s="26"/>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x14ac:dyDescent="0.2">
      <c r="A53" s="32"/>
      <c r="B53" s="33"/>
      <c r="C53" s="33"/>
      <c r="D53" s="33"/>
      <c r="E53" s="20"/>
      <c r="F53" s="32"/>
      <c r="H53" s="26"/>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x14ac:dyDescent="0.2">
      <c r="A54" s="32"/>
      <c r="B54" s="33"/>
      <c r="C54" s="33"/>
      <c r="D54" s="33"/>
      <c r="E54" s="20"/>
      <c r="F54" s="32"/>
      <c r="H54" s="26"/>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x14ac:dyDescent="0.2">
      <c r="A55" s="32"/>
      <c r="B55" s="33"/>
      <c r="C55" s="33"/>
      <c r="D55" s="33"/>
      <c r="E55" s="20"/>
      <c r="F55" s="32"/>
      <c r="H55" s="26"/>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x14ac:dyDescent="0.2">
      <c r="A56" s="32"/>
      <c r="B56" s="33"/>
      <c r="C56" s="33"/>
      <c r="D56" s="33"/>
      <c r="E56" s="20"/>
      <c r="F56" s="32"/>
      <c r="H56" s="26"/>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x14ac:dyDescent="0.2">
      <c r="A57" s="32"/>
      <c r="B57" s="33"/>
      <c r="C57" s="33"/>
      <c r="D57" s="33"/>
      <c r="E57" s="20"/>
      <c r="F57" s="32"/>
      <c r="H57" s="26"/>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x14ac:dyDescent="0.2">
      <c r="A58" s="32"/>
      <c r="B58" s="33"/>
      <c r="C58" s="33"/>
      <c r="D58" s="33"/>
      <c r="E58" s="20"/>
      <c r="F58" s="32"/>
      <c r="H58" s="26"/>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x14ac:dyDescent="0.2">
      <c r="A59" s="32"/>
      <c r="B59" s="33"/>
      <c r="C59" s="33"/>
      <c r="D59" s="33"/>
      <c r="E59" s="20"/>
      <c r="F59" s="32"/>
      <c r="H59" s="26"/>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x14ac:dyDescent="0.2">
      <c r="A60" s="32"/>
      <c r="B60" s="33"/>
      <c r="C60" s="33"/>
      <c r="D60" s="33"/>
      <c r="E60" s="20"/>
      <c r="F60" s="32"/>
      <c r="H60" s="26"/>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x14ac:dyDescent="0.2">
      <c r="A61" s="32"/>
      <c r="B61" s="33"/>
      <c r="C61" s="33"/>
      <c r="D61" s="33"/>
      <c r="E61" s="20"/>
      <c r="F61" s="32"/>
      <c r="H61" s="26"/>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x14ac:dyDescent="0.2">
      <c r="A62" s="32"/>
      <c r="B62" s="33"/>
      <c r="C62" s="33"/>
      <c r="D62" s="33"/>
      <c r="E62" s="20"/>
      <c r="F62" s="32"/>
      <c r="H62" s="26"/>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x14ac:dyDescent="0.2">
      <c r="A63" s="32"/>
      <c r="B63" s="33"/>
      <c r="C63" s="33"/>
      <c r="D63" s="33"/>
      <c r="E63" s="20"/>
      <c r="F63" s="32"/>
      <c r="H63" s="26"/>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x14ac:dyDescent="0.2">
      <c r="A64" s="32"/>
      <c r="B64" s="33"/>
      <c r="C64" s="33"/>
      <c r="D64" s="33"/>
      <c r="E64" s="20"/>
      <c r="F64" s="32"/>
      <c r="H64" s="26"/>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x14ac:dyDescent="0.2">
      <c r="A65" s="32"/>
      <c r="B65" s="33"/>
      <c r="C65" s="33"/>
      <c r="D65" s="33"/>
      <c r="E65" s="20"/>
      <c r="F65" s="32"/>
      <c r="H65" s="26"/>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x14ac:dyDescent="0.2">
      <c r="A66" s="32"/>
      <c r="B66" s="33"/>
      <c r="C66" s="33"/>
      <c r="D66" s="33"/>
      <c r="E66" s="20"/>
      <c r="F66" s="32"/>
      <c r="H66" s="26"/>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x14ac:dyDescent="0.2">
      <c r="A67" s="32"/>
      <c r="B67" s="33"/>
      <c r="C67" s="33"/>
      <c r="D67" s="33"/>
      <c r="E67" s="20"/>
      <c r="F67" s="32"/>
      <c r="H67" s="26"/>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x14ac:dyDescent="0.2">
      <c r="A68" s="32"/>
      <c r="B68" s="33"/>
      <c r="C68" s="33"/>
      <c r="D68" s="33"/>
      <c r="E68" s="20"/>
      <c r="F68" s="32"/>
      <c r="H68" s="26"/>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x14ac:dyDescent="0.2">
      <c r="A69" s="32"/>
      <c r="B69" s="33"/>
      <c r="C69" s="33"/>
      <c r="D69" s="33"/>
      <c r="E69" s="20"/>
      <c r="F69" s="32"/>
      <c r="H69" s="26"/>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x14ac:dyDescent="0.2">
      <c r="A70" s="32"/>
      <c r="B70" s="33"/>
      <c r="C70" s="33"/>
      <c r="D70" s="33"/>
      <c r="E70" s="20"/>
      <c r="F70" s="32"/>
      <c r="H70" s="26"/>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x14ac:dyDescent="0.2">
      <c r="A71" s="32"/>
      <c r="B71" s="33"/>
      <c r="C71" s="33"/>
      <c r="D71" s="33"/>
      <c r="E71" s="20"/>
      <c r="F71" s="32"/>
      <c r="H71" s="26"/>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x14ac:dyDescent="0.2">
      <c r="A72" s="32"/>
      <c r="B72" s="33"/>
      <c r="C72" s="33"/>
      <c r="D72" s="33"/>
      <c r="E72" s="20"/>
      <c r="F72" s="32"/>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x14ac:dyDescent="0.2">
      <c r="A73" s="32"/>
      <c r="B73" s="33"/>
      <c r="C73" s="33"/>
      <c r="D73" s="33"/>
      <c r="E73" s="20"/>
      <c r="F73" s="32"/>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x14ac:dyDescent="0.2">
      <c r="A74" s="32"/>
      <c r="B74" s="33"/>
      <c r="C74" s="33"/>
      <c r="D74" s="33"/>
      <c r="E74" s="20"/>
      <c r="F74" s="32"/>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x14ac:dyDescent="0.2">
      <c r="A75" s="32"/>
      <c r="B75" s="33"/>
      <c r="C75" s="33"/>
      <c r="D75" s="33"/>
      <c r="E75" s="20"/>
      <c r="F75" s="32"/>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x14ac:dyDescent="0.2">
      <c r="A76" s="32"/>
      <c r="B76" s="33"/>
      <c r="C76" s="33"/>
      <c r="D76" s="33"/>
      <c r="E76" s="20"/>
      <c r="F76" s="32"/>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x14ac:dyDescent="0.2">
      <c r="A77" s="32"/>
      <c r="B77" s="33"/>
      <c r="C77" s="33"/>
      <c r="D77" s="33"/>
      <c r="E77" s="20"/>
      <c r="F77" s="32"/>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x14ac:dyDescent="0.2">
      <c r="A78" s="32"/>
      <c r="B78" s="33"/>
      <c r="C78" s="33"/>
      <c r="D78" s="33"/>
      <c r="E78" s="20"/>
      <c r="F78" s="32"/>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x14ac:dyDescent="0.2">
      <c r="A79" s="32"/>
      <c r="B79" s="33"/>
      <c r="C79" s="33"/>
      <c r="D79" s="33"/>
      <c r="E79" s="20"/>
      <c r="F79" s="32"/>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x14ac:dyDescent="0.2">
      <c r="A80" s="32"/>
      <c r="B80" s="33"/>
      <c r="C80" s="33"/>
      <c r="D80" s="33"/>
      <c r="E80" s="20"/>
      <c r="F80" s="32"/>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x14ac:dyDescent="0.2">
      <c r="A81" s="32"/>
      <c r="B81" s="33"/>
      <c r="C81" s="33"/>
      <c r="D81" s="33"/>
      <c r="E81" s="20"/>
      <c r="F81" s="32"/>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x14ac:dyDescent="0.2">
      <c r="A82" s="32"/>
      <c r="B82" s="33"/>
      <c r="C82" s="33"/>
      <c r="D82" s="33"/>
      <c r="E82" s="20"/>
      <c r="F82" s="32"/>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x14ac:dyDescent="0.2">
      <c r="A83" s="32"/>
      <c r="B83" s="33"/>
      <c r="C83" s="33"/>
      <c r="D83" s="33"/>
      <c r="E83" s="20"/>
      <c r="F83" s="32"/>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x14ac:dyDescent="0.2">
      <c r="A84" s="32"/>
      <c r="B84" s="33"/>
      <c r="C84" s="33"/>
      <c r="D84" s="33"/>
      <c r="E84" s="20"/>
      <c r="F84" s="32"/>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x14ac:dyDescent="0.2">
      <c r="A85" s="32"/>
      <c r="B85" s="33"/>
      <c r="C85" s="33"/>
      <c r="D85" s="33"/>
      <c r="E85" s="20"/>
      <c r="F85" s="32"/>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x14ac:dyDescent="0.2">
      <c r="A86" s="32"/>
      <c r="B86" s="33"/>
      <c r="C86" s="33"/>
      <c r="D86" s="33"/>
      <c r="E86" s="20"/>
      <c r="F86" s="32"/>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x14ac:dyDescent="0.2">
      <c r="A87" s="32"/>
      <c r="B87" s="33"/>
      <c r="C87" s="33"/>
      <c r="D87" s="33"/>
      <c r="E87" s="20"/>
      <c r="F87" s="32"/>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x14ac:dyDescent="0.2">
      <c r="A88" s="32"/>
      <c r="B88" s="33"/>
      <c r="C88" s="33"/>
      <c r="D88" s="33"/>
      <c r="E88" s="20"/>
      <c r="F88" s="32"/>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x14ac:dyDescent="0.2">
      <c r="A89" s="32"/>
      <c r="B89" s="33"/>
      <c r="C89" s="33"/>
      <c r="D89" s="33"/>
      <c r="E89" s="20"/>
      <c r="F89" s="32"/>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x14ac:dyDescent="0.2">
      <c r="A90" s="32"/>
      <c r="B90" s="33"/>
      <c r="C90" s="33"/>
      <c r="D90" s="33"/>
      <c r="E90" s="20"/>
      <c r="F90" s="32"/>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x14ac:dyDescent="0.2">
      <c r="A91" s="32"/>
      <c r="B91" s="33"/>
      <c r="C91" s="33"/>
      <c r="D91" s="33"/>
      <c r="E91" s="20"/>
      <c r="F91" s="32"/>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x14ac:dyDescent="0.2">
      <c r="A92" s="32"/>
      <c r="B92" s="33"/>
      <c r="C92" s="33"/>
      <c r="D92" s="33"/>
      <c r="E92" s="20"/>
      <c r="F92" s="32"/>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x14ac:dyDescent="0.2">
      <c r="A93" s="32"/>
      <c r="B93" s="33"/>
      <c r="C93" s="33"/>
      <c r="D93" s="33"/>
      <c r="E93" s="20"/>
      <c r="F93" s="32"/>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x14ac:dyDescent="0.2">
      <c r="A94" s="32"/>
      <c r="B94" s="33"/>
      <c r="C94" s="33"/>
      <c r="D94" s="33"/>
      <c r="E94" s="20"/>
      <c r="F94" s="32"/>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x14ac:dyDescent="0.2">
      <c r="A95" s="32"/>
      <c r="B95" s="33"/>
      <c r="C95" s="33"/>
      <c r="D95" s="33"/>
      <c r="E95" s="20"/>
      <c r="F95" s="32"/>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x14ac:dyDescent="0.2">
      <c r="A96" s="32"/>
      <c r="B96" s="33"/>
      <c r="C96" s="33"/>
      <c r="D96" s="33"/>
      <c r="E96" s="20"/>
      <c r="F96" s="32"/>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x14ac:dyDescent="0.2">
      <c r="A97" s="32"/>
      <c r="B97" s="33"/>
      <c r="C97" s="33"/>
      <c r="D97" s="33"/>
      <c r="E97" s="20"/>
      <c r="F97" s="32"/>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x14ac:dyDescent="0.2">
      <c r="A98" s="32"/>
      <c r="B98" s="33"/>
      <c r="C98" s="33"/>
      <c r="D98" s="33"/>
      <c r="E98" s="20"/>
      <c r="F98" s="32"/>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x14ac:dyDescent="0.2">
      <c r="A99" s="32"/>
      <c r="B99" s="33"/>
      <c r="C99" s="33"/>
      <c r="D99" s="33"/>
      <c r="E99" s="20"/>
      <c r="F99" s="32"/>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x14ac:dyDescent="0.2">
      <c r="A100" s="32"/>
      <c r="B100" s="33"/>
      <c r="C100" s="33"/>
      <c r="D100" s="33"/>
      <c r="E100" s="20"/>
      <c r="F100" s="32"/>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x14ac:dyDescent="0.2">
      <c r="A101" s="32"/>
      <c r="B101" s="33"/>
      <c r="C101" s="33"/>
      <c r="D101" s="33"/>
      <c r="E101" s="20"/>
      <c r="F101" s="32"/>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x14ac:dyDescent="0.2">
      <c r="A102" s="32"/>
      <c r="B102" s="33"/>
      <c r="C102" s="33"/>
      <c r="D102" s="33"/>
      <c r="E102" s="20"/>
      <c r="F102" s="32"/>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x14ac:dyDescent="0.2">
      <c r="A103" s="32"/>
      <c r="B103" s="33"/>
      <c r="C103" s="33"/>
      <c r="D103" s="33"/>
      <c r="E103" s="20"/>
      <c r="F103" s="32"/>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x14ac:dyDescent="0.2">
      <c r="A104" s="32"/>
      <c r="B104" s="33"/>
      <c r="C104" s="33"/>
      <c r="D104" s="33"/>
      <c r="E104" s="20"/>
      <c r="F104" s="32"/>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x14ac:dyDescent="0.2">
      <c r="A105" s="32"/>
      <c r="B105" s="33"/>
      <c r="C105" s="33"/>
      <c r="D105" s="33"/>
      <c r="E105" s="20"/>
      <c r="F105" s="32"/>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x14ac:dyDescent="0.2">
      <c r="A106" s="32"/>
      <c r="B106" s="33"/>
      <c r="C106" s="33"/>
      <c r="D106" s="33"/>
      <c r="E106" s="20"/>
      <c r="F106" s="32"/>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x14ac:dyDescent="0.2">
      <c r="A107" s="32"/>
      <c r="B107" s="33"/>
      <c r="C107" s="33"/>
      <c r="D107" s="33"/>
      <c r="E107" s="20"/>
      <c r="F107" s="32"/>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x14ac:dyDescent="0.2">
      <c r="A108" s="32"/>
      <c r="B108" s="33"/>
      <c r="C108" s="33"/>
      <c r="D108" s="33"/>
      <c r="E108" s="20"/>
      <c r="F108" s="32"/>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x14ac:dyDescent="0.2">
      <c r="A109" s="32"/>
      <c r="B109" s="33"/>
      <c r="C109" s="33"/>
      <c r="D109" s="33"/>
      <c r="E109" s="20"/>
      <c r="F109" s="32"/>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x14ac:dyDescent="0.2">
      <c r="A110" s="32"/>
      <c r="B110" s="33"/>
      <c r="C110" s="33"/>
      <c r="D110" s="33"/>
      <c r="E110" s="20"/>
      <c r="F110" s="32"/>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x14ac:dyDescent="0.2">
      <c r="A111" s="32"/>
      <c r="B111" s="33"/>
      <c r="C111" s="33"/>
      <c r="D111" s="33"/>
      <c r="E111" s="20"/>
      <c r="F111" s="32"/>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x14ac:dyDescent="0.2">
      <c r="A112" s="32"/>
      <c r="B112" s="33"/>
      <c r="C112" s="33"/>
      <c r="D112" s="33"/>
      <c r="E112" s="20"/>
      <c r="F112" s="32"/>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x14ac:dyDescent="0.2">
      <c r="A113" s="32"/>
      <c r="B113" s="33"/>
      <c r="C113" s="33"/>
      <c r="D113" s="33"/>
      <c r="E113" s="20"/>
      <c r="F113" s="32"/>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x14ac:dyDescent="0.2">
      <c r="A114" s="32"/>
      <c r="B114" s="33"/>
      <c r="C114" s="33"/>
      <c r="D114" s="33"/>
      <c r="E114" s="20"/>
      <c r="F114" s="32"/>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x14ac:dyDescent="0.2">
      <c r="A115" s="32"/>
      <c r="B115" s="33"/>
      <c r="C115" s="33"/>
      <c r="D115" s="33"/>
      <c r="E115" s="20"/>
      <c r="F115" s="32"/>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x14ac:dyDescent="0.2">
      <c r="A116" s="32"/>
      <c r="B116" s="33"/>
      <c r="C116" s="33"/>
      <c r="D116" s="33"/>
      <c r="E116" s="20"/>
      <c r="F116" s="32"/>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x14ac:dyDescent="0.2">
      <c r="A117" s="32"/>
      <c r="B117" s="33"/>
      <c r="C117" s="33"/>
      <c r="D117" s="33"/>
      <c r="E117" s="20"/>
      <c r="F117" s="32"/>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x14ac:dyDescent="0.2">
      <c r="A118" s="32"/>
      <c r="B118" s="33"/>
      <c r="C118" s="33"/>
      <c r="D118" s="33"/>
      <c r="E118" s="20"/>
      <c r="F118" s="32"/>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x14ac:dyDescent="0.2">
      <c r="A119" s="32"/>
      <c r="B119" s="33"/>
      <c r="C119" s="33"/>
      <c r="D119" s="33"/>
      <c r="E119" s="20"/>
      <c r="F119" s="32"/>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x14ac:dyDescent="0.2">
      <c r="A120" s="32"/>
      <c r="B120" s="33"/>
      <c r="C120" s="33"/>
      <c r="D120" s="33"/>
      <c r="E120" s="20"/>
      <c r="F120" s="32"/>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x14ac:dyDescent="0.2">
      <c r="A121" s="32"/>
      <c r="B121" s="33"/>
      <c r="C121" s="33"/>
      <c r="D121" s="33"/>
      <c r="E121" s="20"/>
      <c r="F121" s="32"/>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x14ac:dyDescent="0.2">
      <c r="A122" s="32"/>
      <c r="B122" s="33"/>
      <c r="C122" s="33"/>
      <c r="D122" s="33"/>
      <c r="E122" s="20"/>
      <c r="F122" s="32"/>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x14ac:dyDescent="0.2">
      <c r="A123" s="32"/>
      <c r="B123" s="33"/>
      <c r="C123" s="33"/>
      <c r="D123" s="33"/>
      <c r="E123" s="20"/>
      <c r="F123" s="32"/>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x14ac:dyDescent="0.2">
      <c r="A124" s="32"/>
      <c r="B124" s="33"/>
      <c r="C124" s="33"/>
      <c r="D124" s="33"/>
      <c r="E124" s="20"/>
      <c r="F124" s="32"/>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x14ac:dyDescent="0.2">
      <c r="A125" s="32"/>
      <c r="B125" s="33"/>
      <c r="C125" s="33"/>
      <c r="D125" s="33"/>
      <c r="E125" s="20"/>
      <c r="F125" s="32"/>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x14ac:dyDescent="0.2">
      <c r="A126" s="32"/>
      <c r="B126" s="33"/>
      <c r="C126" s="33"/>
      <c r="D126" s="33"/>
      <c r="E126" s="20"/>
      <c r="F126" s="32"/>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x14ac:dyDescent="0.2">
      <c r="A127" s="32"/>
      <c r="B127" s="33"/>
      <c r="C127" s="33"/>
      <c r="D127" s="33"/>
      <c r="E127" s="20"/>
      <c r="F127" s="32"/>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x14ac:dyDescent="0.2">
      <c r="A128" s="32"/>
      <c r="B128" s="33"/>
      <c r="C128" s="33"/>
      <c r="D128" s="33"/>
      <c r="E128" s="20"/>
      <c r="F128" s="32"/>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x14ac:dyDescent="0.2">
      <c r="A129" s="32"/>
      <c r="B129" s="33"/>
      <c r="C129" s="33"/>
      <c r="D129" s="33"/>
      <c r="E129" s="20"/>
      <c r="F129" s="32"/>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x14ac:dyDescent="0.2">
      <c r="A130" s="32"/>
      <c r="B130" s="33"/>
      <c r="C130" s="33"/>
      <c r="D130" s="33"/>
      <c r="E130" s="20"/>
      <c r="F130" s="32"/>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x14ac:dyDescent="0.2">
      <c r="A131" s="32"/>
      <c r="B131" s="33"/>
      <c r="C131" s="33"/>
      <c r="D131" s="33"/>
      <c r="E131" s="20"/>
      <c r="F131" s="32"/>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x14ac:dyDescent="0.2">
      <c r="A132" s="32"/>
      <c r="B132" s="33"/>
      <c r="C132" s="33"/>
      <c r="D132" s="33"/>
      <c r="E132" s="20"/>
      <c r="F132" s="32"/>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x14ac:dyDescent="0.2">
      <c r="A133" s="32"/>
      <c r="B133" s="33"/>
      <c r="C133" s="33"/>
      <c r="D133" s="33"/>
      <c r="E133" s="20"/>
      <c r="F133" s="32"/>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x14ac:dyDescent="0.2">
      <c r="A134" s="32"/>
      <c r="B134" s="33"/>
      <c r="C134" s="33"/>
      <c r="D134" s="33"/>
      <c r="E134" s="20"/>
      <c r="F134" s="32"/>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x14ac:dyDescent="0.2">
      <c r="A135" s="32"/>
      <c r="B135" s="33"/>
      <c r="C135" s="33"/>
      <c r="D135" s="33"/>
      <c r="E135" s="20"/>
      <c r="F135" s="32"/>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x14ac:dyDescent="0.2">
      <c r="A136" s="32"/>
      <c r="B136" s="33"/>
      <c r="C136" s="33"/>
      <c r="D136" s="33"/>
      <c r="E136" s="20"/>
      <c r="F136" s="32"/>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x14ac:dyDescent="0.2">
      <c r="A137" s="32"/>
      <c r="B137" s="33"/>
      <c r="C137" s="33"/>
      <c r="D137" s="33"/>
      <c r="E137" s="20"/>
      <c r="F137" s="32"/>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x14ac:dyDescent="0.2">
      <c r="A138" s="32"/>
      <c r="B138" s="33"/>
      <c r="C138" s="33"/>
      <c r="D138" s="33"/>
      <c r="E138" s="20"/>
      <c r="F138" s="32"/>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x14ac:dyDescent="0.2">
      <c r="A139" s="32"/>
      <c r="B139" s="33"/>
      <c r="C139" s="33"/>
      <c r="D139" s="33"/>
      <c r="E139" s="20"/>
      <c r="F139" s="32"/>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x14ac:dyDescent="0.2">
      <c r="A140" s="32"/>
      <c r="B140" s="33"/>
      <c r="C140" s="33"/>
      <c r="D140" s="33"/>
      <c r="E140" s="20"/>
      <c r="F140" s="32"/>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x14ac:dyDescent="0.2">
      <c r="A141" s="32"/>
      <c r="B141" s="33"/>
      <c r="C141" s="33"/>
      <c r="D141" s="33"/>
      <c r="E141" s="20"/>
      <c r="F141" s="32"/>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x14ac:dyDescent="0.2">
      <c r="A142" s="32"/>
      <c r="B142" s="33"/>
      <c r="C142" s="33"/>
      <c r="D142" s="33"/>
      <c r="E142" s="20"/>
      <c r="F142" s="32"/>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x14ac:dyDescent="0.2">
      <c r="A143" s="32"/>
      <c r="B143" s="33"/>
      <c r="C143" s="33"/>
      <c r="D143" s="33"/>
      <c r="E143" s="20"/>
      <c r="F143" s="32"/>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x14ac:dyDescent="0.2">
      <c r="A144" s="32"/>
      <c r="B144" s="33"/>
      <c r="C144" s="33"/>
      <c r="D144" s="33"/>
      <c r="E144" s="20"/>
      <c r="F144" s="32"/>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x14ac:dyDescent="0.2">
      <c r="A145" s="32"/>
      <c r="B145" s="33"/>
      <c r="C145" s="33"/>
      <c r="D145" s="33"/>
      <c r="E145" s="20"/>
      <c r="F145" s="32"/>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x14ac:dyDescent="0.2">
      <c r="A146" s="32"/>
      <c r="B146" s="33"/>
      <c r="C146" s="33"/>
      <c r="D146" s="33"/>
      <c r="E146" s="20"/>
      <c r="F146" s="32"/>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x14ac:dyDescent="0.2">
      <c r="A147" s="32"/>
      <c r="B147" s="33"/>
      <c r="C147" s="33"/>
      <c r="D147" s="33"/>
      <c r="E147" s="20"/>
      <c r="F147" s="32"/>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x14ac:dyDescent="0.2">
      <c r="A148" s="32"/>
      <c r="B148" s="33"/>
      <c r="C148" s="33"/>
      <c r="D148" s="33"/>
      <c r="E148" s="20"/>
      <c r="F148" s="32"/>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x14ac:dyDescent="0.2">
      <c r="A149" s="32"/>
      <c r="B149" s="33"/>
      <c r="C149" s="33"/>
      <c r="D149" s="33"/>
      <c r="E149" s="20"/>
      <c r="F149" s="32"/>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x14ac:dyDescent="0.2">
      <c r="A150" s="32"/>
      <c r="B150" s="33"/>
      <c r="C150" s="33"/>
      <c r="D150" s="33"/>
      <c r="E150" s="20"/>
      <c r="F150" s="32"/>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x14ac:dyDescent="0.2">
      <c r="A151" s="32"/>
      <c r="B151" s="33"/>
      <c r="C151" s="33"/>
      <c r="D151" s="33"/>
      <c r="E151" s="20"/>
      <c r="F151" s="32"/>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x14ac:dyDescent="0.2">
      <c r="A152" s="32"/>
      <c r="B152" s="33"/>
      <c r="C152" s="33"/>
      <c r="D152" s="33"/>
      <c r="E152" s="20"/>
      <c r="F152" s="32"/>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x14ac:dyDescent="0.2">
      <c r="A153" s="32"/>
      <c r="B153" s="33"/>
      <c r="C153" s="33"/>
      <c r="D153" s="33"/>
      <c r="E153" s="20"/>
      <c r="F153" s="32"/>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x14ac:dyDescent="0.2">
      <c r="A154" s="32"/>
      <c r="B154" s="33"/>
      <c r="C154" s="33"/>
      <c r="D154" s="33"/>
      <c r="E154" s="20"/>
      <c r="F154" s="32"/>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x14ac:dyDescent="0.2">
      <c r="A155" s="32"/>
      <c r="B155" s="33"/>
      <c r="C155" s="33"/>
      <c r="D155" s="33"/>
      <c r="E155" s="20"/>
      <c r="F155" s="32"/>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x14ac:dyDescent="0.2">
      <c r="A156" s="32"/>
      <c r="B156" s="33"/>
      <c r="C156" s="33"/>
      <c r="D156" s="33"/>
      <c r="E156" s="20"/>
      <c r="F156" s="32"/>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x14ac:dyDescent="0.2">
      <c r="A157" s="32"/>
      <c r="B157" s="33"/>
      <c r="C157" s="33"/>
      <c r="D157" s="33"/>
      <c r="E157" s="20"/>
      <c r="F157" s="32"/>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x14ac:dyDescent="0.2">
      <c r="A158" s="32"/>
      <c r="B158" s="33"/>
      <c r="C158" s="33"/>
      <c r="D158" s="33"/>
      <c r="E158" s="20"/>
      <c r="F158" s="32"/>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x14ac:dyDescent="0.2">
      <c r="A159" s="32"/>
      <c r="B159" s="33"/>
      <c r="C159" s="33"/>
      <c r="D159" s="33"/>
      <c r="E159" s="20"/>
      <c r="F159" s="32"/>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x14ac:dyDescent="0.2">
      <c r="A160" s="32"/>
      <c r="B160" s="33"/>
      <c r="C160" s="33"/>
      <c r="D160" s="33"/>
      <c r="E160" s="20"/>
      <c r="F160" s="32"/>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x14ac:dyDescent="0.2">
      <c r="A161" s="32"/>
      <c r="B161" s="33"/>
      <c r="C161" s="33"/>
      <c r="D161" s="33"/>
      <c r="E161" s="20"/>
      <c r="F161" s="32"/>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x14ac:dyDescent="0.2">
      <c r="A162" s="32"/>
      <c r="B162" s="33"/>
      <c r="C162" s="33"/>
      <c r="D162" s="33"/>
      <c r="E162" s="20"/>
      <c r="F162" s="32"/>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x14ac:dyDescent="0.2">
      <c r="A163" s="32"/>
      <c r="B163" s="33"/>
      <c r="C163" s="33"/>
      <c r="D163" s="33"/>
      <c r="E163" s="20"/>
      <c r="F163" s="32"/>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x14ac:dyDescent="0.2">
      <c r="A164" s="32"/>
      <c r="B164" s="33"/>
      <c r="C164" s="33"/>
      <c r="D164" s="33"/>
      <c r="E164" s="20"/>
      <c r="F164" s="32"/>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x14ac:dyDescent="0.2">
      <c r="A165" s="32"/>
      <c r="B165" s="33"/>
      <c r="C165" s="33"/>
      <c r="D165" s="33"/>
      <c r="E165" s="20"/>
      <c r="F165" s="32"/>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x14ac:dyDescent="0.2">
      <c r="A166" s="32"/>
      <c r="B166" s="33"/>
      <c r="C166" s="33"/>
      <c r="D166" s="33"/>
      <c r="E166" s="20"/>
      <c r="F166" s="32"/>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x14ac:dyDescent="0.2">
      <c r="A167" s="32"/>
      <c r="B167" s="33"/>
      <c r="C167" s="33"/>
      <c r="D167" s="33"/>
      <c r="E167" s="20"/>
      <c r="F167" s="32"/>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x14ac:dyDescent="0.2">
      <c r="A168" s="32"/>
      <c r="B168" s="33"/>
      <c r="C168" s="33"/>
      <c r="D168" s="33"/>
      <c r="E168" s="20"/>
      <c r="F168" s="32"/>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x14ac:dyDescent="0.2">
      <c r="A169" s="32"/>
      <c r="B169" s="33"/>
      <c r="C169" s="33"/>
      <c r="D169" s="33"/>
      <c r="E169" s="20"/>
      <c r="F169" s="32"/>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x14ac:dyDescent="0.2">
      <c r="A170" s="32"/>
      <c r="B170" s="33"/>
      <c r="C170" s="33"/>
      <c r="D170" s="33"/>
      <c r="E170" s="20"/>
      <c r="F170" s="32"/>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x14ac:dyDescent="0.2">
      <c r="A171" s="32"/>
      <c r="B171" s="33"/>
      <c r="C171" s="33"/>
      <c r="D171" s="33"/>
      <c r="E171" s="20"/>
      <c r="F171" s="32"/>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x14ac:dyDescent="0.2">
      <c r="A172" s="32"/>
      <c r="B172" s="33"/>
      <c r="C172" s="33"/>
      <c r="D172" s="33"/>
      <c r="E172" s="20"/>
      <c r="F172" s="32"/>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x14ac:dyDescent="0.2">
      <c r="A173" s="32"/>
      <c r="B173" s="33"/>
      <c r="C173" s="33"/>
      <c r="D173" s="33"/>
      <c r="E173" s="20"/>
      <c r="F173" s="32"/>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x14ac:dyDescent="0.2">
      <c r="A174" s="32"/>
      <c r="B174" s="33"/>
      <c r="C174" s="33"/>
      <c r="D174" s="33"/>
      <c r="E174" s="20"/>
      <c r="F174" s="32"/>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x14ac:dyDescent="0.2">
      <c r="A175" s="32"/>
      <c r="B175" s="33"/>
      <c r="C175" s="33"/>
      <c r="D175" s="33"/>
      <c r="E175" s="20"/>
      <c r="F175" s="32"/>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x14ac:dyDescent="0.2">
      <c r="A176" s="32"/>
      <c r="B176" s="33"/>
      <c r="C176" s="33"/>
      <c r="D176" s="33"/>
      <c r="E176" s="20"/>
      <c r="F176" s="32"/>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x14ac:dyDescent="0.2">
      <c r="A177" s="32"/>
      <c r="B177" s="33"/>
      <c r="C177" s="33"/>
      <c r="D177" s="33"/>
      <c r="E177" s="20"/>
      <c r="F177" s="32"/>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x14ac:dyDescent="0.2">
      <c r="A178" s="32"/>
      <c r="B178" s="33"/>
      <c r="C178" s="33"/>
      <c r="D178" s="33"/>
      <c r="E178" s="20"/>
      <c r="F178" s="32"/>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x14ac:dyDescent="0.2">
      <c r="A179" s="32"/>
      <c r="B179" s="33"/>
      <c r="C179" s="33"/>
      <c r="D179" s="33"/>
      <c r="E179" s="20"/>
      <c r="F179" s="32"/>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x14ac:dyDescent="0.2">
      <c r="A180" s="32"/>
      <c r="B180" s="33"/>
      <c r="C180" s="33"/>
      <c r="D180" s="33"/>
      <c r="E180" s="20"/>
      <c r="F180" s="32"/>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x14ac:dyDescent="0.2">
      <c r="A181" s="32"/>
      <c r="B181" s="33"/>
      <c r="C181" s="33"/>
      <c r="D181" s="33"/>
      <c r="E181" s="20"/>
      <c r="F181" s="32"/>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x14ac:dyDescent="0.2">
      <c r="A182" s="32"/>
      <c r="B182" s="33"/>
      <c r="C182" s="33"/>
      <c r="D182" s="33"/>
      <c r="E182" s="20"/>
      <c r="F182" s="32"/>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x14ac:dyDescent="0.2">
      <c r="A183" s="32"/>
      <c r="B183" s="33"/>
      <c r="C183" s="33"/>
      <c r="D183" s="33"/>
      <c r="E183" s="20"/>
      <c r="F183" s="32"/>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x14ac:dyDescent="0.2">
      <c r="A184" s="32"/>
      <c r="B184" s="33"/>
      <c r="C184" s="33"/>
      <c r="D184" s="33"/>
      <c r="E184" s="20"/>
      <c r="F184" s="32"/>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x14ac:dyDescent="0.2">
      <c r="A185" s="32"/>
      <c r="B185" s="33"/>
      <c r="C185" s="33"/>
      <c r="D185" s="33"/>
      <c r="E185" s="20"/>
      <c r="F185" s="32"/>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x14ac:dyDescent="0.2">
      <c r="A186" s="32"/>
      <c r="B186" s="33"/>
      <c r="C186" s="33"/>
      <c r="D186" s="33"/>
      <c r="E186" s="20"/>
      <c r="F186" s="32"/>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x14ac:dyDescent="0.2">
      <c r="A187" s="32"/>
      <c r="B187" s="33"/>
      <c r="C187" s="33"/>
      <c r="D187" s="33"/>
      <c r="E187" s="20"/>
      <c r="F187" s="32"/>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x14ac:dyDescent="0.2">
      <c r="A188" s="32"/>
      <c r="B188" s="33"/>
      <c r="C188" s="33"/>
      <c r="D188" s="33"/>
      <c r="E188" s="20"/>
      <c r="F188" s="32"/>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x14ac:dyDescent="0.2">
      <c r="A189" s="32"/>
      <c r="B189" s="33"/>
      <c r="C189" s="33"/>
      <c r="D189" s="33"/>
      <c r="E189" s="20"/>
      <c r="F189" s="32"/>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x14ac:dyDescent="0.2">
      <c r="A190" s="32"/>
      <c r="B190" s="33"/>
      <c r="C190" s="33"/>
      <c r="D190" s="33"/>
      <c r="E190" s="20"/>
      <c r="F190" s="32"/>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x14ac:dyDescent="0.2">
      <c r="A191" s="32"/>
      <c r="B191" s="33"/>
      <c r="C191" s="33"/>
      <c r="D191" s="33"/>
      <c r="E191" s="20"/>
      <c r="F191" s="32"/>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x14ac:dyDescent="0.2">
      <c r="A192" s="32"/>
      <c r="B192" s="33"/>
      <c r="C192" s="33"/>
      <c r="D192" s="33"/>
      <c r="E192" s="20"/>
      <c r="F192" s="32"/>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x14ac:dyDescent="0.2">
      <c r="A193" s="32"/>
      <c r="B193" s="33"/>
      <c r="C193" s="33"/>
      <c r="D193" s="33"/>
      <c r="E193" s="20"/>
      <c r="F193" s="32"/>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x14ac:dyDescent="0.2">
      <c r="A194" s="32"/>
      <c r="B194" s="33"/>
      <c r="C194" s="33"/>
      <c r="D194" s="33"/>
      <c r="E194" s="20"/>
      <c r="F194" s="32"/>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x14ac:dyDescent="0.2">
      <c r="A195" s="32"/>
      <c r="B195" s="33"/>
      <c r="C195" s="33"/>
      <c r="D195" s="33"/>
      <c r="E195" s="20"/>
      <c r="F195" s="32"/>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x14ac:dyDescent="0.2">
      <c r="A196" s="32"/>
      <c r="B196" s="33"/>
      <c r="C196" s="33"/>
      <c r="D196" s="33"/>
      <c r="E196" s="20"/>
      <c r="F196" s="32"/>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x14ac:dyDescent="0.2">
      <c r="A197" s="32"/>
      <c r="B197" s="33"/>
      <c r="C197" s="33"/>
      <c r="D197" s="33"/>
      <c r="E197" s="20"/>
      <c r="F197" s="32"/>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x14ac:dyDescent="0.2">
      <c r="A198" s="32"/>
      <c r="B198" s="33"/>
      <c r="C198" s="33"/>
      <c r="D198" s="33"/>
      <c r="E198" s="20"/>
      <c r="F198" s="32"/>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x14ac:dyDescent="0.2">
      <c r="A199" s="32"/>
      <c r="B199" s="33"/>
      <c r="C199" s="33"/>
      <c r="D199" s="33"/>
      <c r="E199" s="20"/>
      <c r="F199" s="32"/>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x14ac:dyDescent="0.2">
      <c r="A200" s="32"/>
      <c r="B200" s="33"/>
      <c r="C200" s="33"/>
      <c r="D200" s="33"/>
      <c r="E200" s="20"/>
      <c r="F200" s="32"/>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x14ac:dyDescent="0.2">
      <c r="A201" s="32"/>
      <c r="B201" s="33"/>
      <c r="C201" s="33"/>
      <c r="D201" s="33"/>
      <c r="E201" s="20"/>
      <c r="F201" s="32"/>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x14ac:dyDescent="0.2">
      <c r="A202" s="32"/>
      <c r="B202" s="33"/>
      <c r="C202" s="33"/>
      <c r="D202" s="33"/>
      <c r="E202" s="20"/>
      <c r="F202" s="32"/>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x14ac:dyDescent="0.2">
      <c r="A203" s="32"/>
      <c r="B203" s="33"/>
      <c r="C203" s="33"/>
      <c r="D203" s="33"/>
      <c r="E203" s="20"/>
      <c r="F203" s="32"/>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x14ac:dyDescent="0.2">
      <c r="A204" s="32"/>
      <c r="B204" s="33"/>
      <c r="C204" s="33"/>
      <c r="D204" s="33"/>
      <c r="E204" s="20"/>
      <c r="F204" s="32"/>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x14ac:dyDescent="0.2">
      <c r="A205" s="32"/>
      <c r="B205" s="33"/>
      <c r="C205" s="33"/>
      <c r="D205" s="33"/>
      <c r="E205" s="20"/>
      <c r="F205" s="32"/>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x14ac:dyDescent="0.2">
      <c r="A206" s="32"/>
      <c r="B206" s="33"/>
      <c r="C206" s="33"/>
      <c r="D206" s="33"/>
      <c r="E206" s="20"/>
      <c r="F206" s="32"/>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x14ac:dyDescent="0.2">
      <c r="A207" s="32"/>
      <c r="B207" s="33"/>
      <c r="C207" s="33"/>
      <c r="D207" s="33"/>
      <c r="E207" s="20"/>
      <c r="F207" s="32"/>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x14ac:dyDescent="0.2">
      <c r="A208" s="32"/>
      <c r="B208" s="33"/>
      <c r="C208" s="33"/>
      <c r="D208" s="33"/>
      <c r="E208" s="20"/>
      <c r="F208" s="32"/>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x14ac:dyDescent="0.2">
      <c r="A209" s="32"/>
      <c r="B209" s="33"/>
      <c r="C209" s="33"/>
      <c r="D209" s="33"/>
      <c r="E209" s="20"/>
      <c r="F209" s="32"/>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x14ac:dyDescent="0.2">
      <c r="A210" s="32"/>
      <c r="B210" s="33"/>
      <c r="C210" s="33"/>
      <c r="D210" s="33"/>
      <c r="E210" s="20"/>
      <c r="F210" s="32"/>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x14ac:dyDescent="0.2">
      <c r="A211" s="32"/>
      <c r="B211" s="33"/>
      <c r="C211" s="33"/>
      <c r="D211" s="33"/>
      <c r="E211" s="20"/>
      <c r="F211" s="32"/>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x14ac:dyDescent="0.2">
      <c r="A212" s="32"/>
      <c r="B212" s="33"/>
      <c r="C212" s="33"/>
      <c r="D212" s="33"/>
      <c r="E212" s="20"/>
      <c r="F212" s="32"/>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x14ac:dyDescent="0.2">
      <c r="A213" s="32"/>
      <c r="B213" s="33"/>
      <c r="C213" s="33"/>
      <c r="D213" s="33"/>
      <c r="E213" s="20"/>
      <c r="F213" s="32"/>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x14ac:dyDescent="0.2">
      <c r="A214" s="32"/>
      <c r="B214" s="33"/>
      <c r="C214" s="33"/>
      <c r="D214" s="33"/>
      <c r="E214" s="20"/>
      <c r="F214" s="32"/>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x14ac:dyDescent="0.2">
      <c r="A215" s="32"/>
      <c r="B215" s="33"/>
      <c r="C215" s="33"/>
      <c r="D215" s="33"/>
      <c r="E215" s="20"/>
      <c r="F215" s="32"/>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x14ac:dyDescent="0.2">
      <c r="A216" s="32"/>
      <c r="B216" s="33"/>
      <c r="C216" s="33"/>
      <c r="D216" s="33"/>
      <c r="E216" s="20"/>
      <c r="F216" s="32"/>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x14ac:dyDescent="0.2">
      <c r="A217" s="32"/>
      <c r="B217" s="33"/>
      <c r="C217" s="33"/>
      <c r="D217" s="33"/>
      <c r="E217" s="20"/>
      <c r="F217" s="32"/>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x14ac:dyDescent="0.2">
      <c r="A218" s="32"/>
      <c r="B218" s="33"/>
      <c r="C218" s="33"/>
      <c r="D218" s="33"/>
      <c r="E218" s="20"/>
      <c r="F218" s="32"/>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x14ac:dyDescent="0.2">
      <c r="A219" s="32"/>
      <c r="B219" s="33"/>
      <c r="C219" s="33"/>
      <c r="D219" s="33"/>
      <c r="E219" s="20"/>
      <c r="F219" s="32"/>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x14ac:dyDescent="0.2">
      <c r="A220" s="32"/>
      <c r="B220" s="33"/>
      <c r="C220" s="33"/>
      <c r="D220" s="33"/>
      <c r="E220" s="20"/>
      <c r="F220" s="32"/>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x14ac:dyDescent="0.2">
      <c r="A221" s="32"/>
      <c r="B221" s="33"/>
      <c r="C221" s="33"/>
      <c r="D221" s="33"/>
      <c r="E221" s="20"/>
      <c r="F221" s="32"/>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x14ac:dyDescent="0.2">
      <c r="A222" s="32"/>
      <c r="B222" s="33"/>
      <c r="C222" s="33"/>
      <c r="D222" s="33"/>
      <c r="E222" s="20"/>
      <c r="F222" s="32"/>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x14ac:dyDescent="0.2">
      <c r="A223" s="32"/>
      <c r="B223" s="33"/>
      <c r="C223" s="33"/>
      <c r="D223" s="33"/>
      <c r="E223" s="20"/>
      <c r="F223" s="32"/>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x14ac:dyDescent="0.2">
      <c r="A224" s="32"/>
      <c r="B224" s="33"/>
      <c r="C224" s="33"/>
      <c r="D224" s="33"/>
      <c r="E224" s="20"/>
      <c r="F224" s="32"/>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x14ac:dyDescent="0.2">
      <c r="A225" s="32"/>
      <c r="B225" s="33"/>
      <c r="C225" s="33"/>
      <c r="D225" s="33"/>
      <c r="E225" s="20"/>
      <c r="F225" s="32"/>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x14ac:dyDescent="0.2">
      <c r="A226" s="32"/>
      <c r="B226" s="33"/>
      <c r="C226" s="33"/>
      <c r="D226" s="33"/>
      <c r="E226" s="20"/>
      <c r="F226" s="32"/>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x14ac:dyDescent="0.2">
      <c r="A227" s="32"/>
      <c r="B227" s="33"/>
      <c r="C227" s="33"/>
      <c r="D227" s="33"/>
      <c r="E227" s="20"/>
      <c r="F227" s="32"/>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x14ac:dyDescent="0.2">
      <c r="A228" s="32"/>
      <c r="B228" s="33"/>
      <c r="C228" s="33"/>
      <c r="D228" s="33"/>
      <c r="E228" s="20"/>
      <c r="F228" s="32"/>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x14ac:dyDescent="0.2">
      <c r="A229" s="32"/>
      <c r="B229" s="33"/>
      <c r="C229" s="33"/>
      <c r="D229" s="33"/>
      <c r="E229" s="20"/>
      <c r="F229" s="32"/>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x14ac:dyDescent="0.2">
      <c r="A230" s="32"/>
      <c r="B230" s="33"/>
      <c r="C230" s="33"/>
      <c r="D230" s="33"/>
      <c r="E230" s="20"/>
      <c r="F230" s="32"/>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x14ac:dyDescent="0.2">
      <c r="A231" s="32"/>
      <c r="B231" s="33"/>
      <c r="C231" s="33"/>
      <c r="D231" s="33"/>
      <c r="E231" s="20"/>
      <c r="F231" s="32"/>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x14ac:dyDescent="0.2">
      <c r="A232" s="32"/>
      <c r="B232" s="33"/>
      <c r="C232" s="33"/>
      <c r="D232" s="33"/>
      <c r="E232" s="20"/>
      <c r="F232" s="32"/>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x14ac:dyDescent="0.2">
      <c r="A233" s="32"/>
      <c r="B233" s="33"/>
      <c r="C233" s="33"/>
      <c r="D233" s="33"/>
      <c r="E233" s="20"/>
      <c r="F233" s="32"/>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x14ac:dyDescent="0.2">
      <c r="A234" s="32"/>
      <c r="B234" s="33"/>
      <c r="C234" s="33"/>
      <c r="D234" s="33"/>
      <c r="E234" s="20"/>
      <c r="F234" s="32"/>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x14ac:dyDescent="0.2">
      <c r="A235" s="32"/>
      <c r="B235" s="33"/>
      <c r="C235" s="33"/>
      <c r="D235" s="33"/>
      <c r="E235" s="20"/>
      <c r="F235" s="32"/>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x14ac:dyDescent="0.2">
      <c r="A236" s="32"/>
      <c r="B236" s="33"/>
      <c r="C236" s="33"/>
      <c r="D236" s="33"/>
      <c r="E236" s="20"/>
      <c r="F236" s="32"/>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x14ac:dyDescent="0.2">
      <c r="A237" s="32"/>
      <c r="B237" s="33"/>
      <c r="C237" s="33"/>
      <c r="D237" s="33"/>
      <c r="E237" s="20"/>
      <c r="F237" s="32"/>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x14ac:dyDescent="0.2">
      <c r="A238" s="32"/>
      <c r="B238" s="33"/>
      <c r="C238" s="33"/>
      <c r="D238" s="33"/>
      <c r="E238" s="20"/>
      <c r="F238" s="32"/>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x14ac:dyDescent="0.2">
      <c r="A239" s="32"/>
      <c r="B239" s="33"/>
      <c r="C239" s="33"/>
      <c r="D239" s="33"/>
      <c r="E239" s="20"/>
      <c r="F239" s="32"/>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x14ac:dyDescent="0.2">
      <c r="A240" s="32"/>
      <c r="B240" s="33"/>
      <c r="C240" s="33"/>
      <c r="D240" s="33"/>
      <c r="E240" s="20"/>
      <c r="F240" s="32"/>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x14ac:dyDescent="0.2">
      <c r="A241" s="32"/>
      <c r="B241" s="33"/>
      <c r="C241" s="33"/>
      <c r="D241" s="33"/>
      <c r="E241" s="20"/>
      <c r="F241" s="32"/>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x14ac:dyDescent="0.2">
      <c r="A242" s="32"/>
      <c r="B242" s="33"/>
      <c r="C242" s="33"/>
      <c r="D242" s="33"/>
      <c r="E242" s="20"/>
      <c r="F242" s="32"/>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x14ac:dyDescent="0.2">
      <c r="A243" s="32"/>
      <c r="B243" s="33"/>
      <c r="C243" s="33"/>
      <c r="D243" s="33"/>
      <c r="E243" s="20"/>
      <c r="F243" s="32"/>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x14ac:dyDescent="0.2">
      <c r="A244" s="32"/>
      <c r="B244" s="33"/>
      <c r="C244" s="33"/>
      <c r="D244" s="33"/>
      <c r="E244" s="20"/>
      <c r="F244" s="32"/>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x14ac:dyDescent="0.2">
      <c r="A245" s="32"/>
      <c r="B245" s="33"/>
      <c r="C245" s="33"/>
      <c r="D245" s="33"/>
      <c r="E245" s="20"/>
      <c r="F245" s="32"/>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x14ac:dyDescent="0.2">
      <c r="A246" s="32"/>
      <c r="B246" s="33"/>
      <c r="C246" s="33"/>
      <c r="D246" s="33"/>
      <c r="E246" s="20"/>
      <c r="F246" s="32"/>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x14ac:dyDescent="0.2">
      <c r="A247" s="32"/>
      <c r="B247" s="33"/>
      <c r="C247" s="33"/>
      <c r="D247" s="33"/>
      <c r="E247" s="20"/>
      <c r="F247" s="32"/>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x14ac:dyDescent="0.2">
      <c r="A248" s="32"/>
      <c r="B248" s="33"/>
      <c r="C248" s="33"/>
      <c r="D248" s="33"/>
      <c r="E248" s="20"/>
      <c r="F248" s="32"/>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x14ac:dyDescent="0.2">
      <c r="A249" s="32"/>
      <c r="B249" s="33"/>
      <c r="C249" s="33"/>
      <c r="D249" s="33"/>
      <c r="E249" s="20"/>
      <c r="F249" s="32"/>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x14ac:dyDescent="0.2">
      <c r="A250" s="32"/>
      <c r="B250" s="33"/>
      <c r="C250" s="33"/>
      <c r="D250" s="33"/>
      <c r="E250" s="20"/>
      <c r="F250" s="32"/>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x14ac:dyDescent="0.2">
      <c r="A251" s="32"/>
      <c r="B251" s="33"/>
      <c r="C251" s="33"/>
      <c r="D251" s="33"/>
      <c r="E251" s="20"/>
      <c r="F251" s="32"/>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x14ac:dyDescent="0.2">
      <c r="A252" s="32"/>
      <c r="B252" s="33"/>
      <c r="C252" s="33"/>
      <c r="D252" s="33"/>
      <c r="E252" s="20"/>
      <c r="F252" s="32"/>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x14ac:dyDescent="0.2">
      <c r="A253" s="32"/>
      <c r="B253" s="33"/>
      <c r="C253" s="33"/>
      <c r="D253" s="33"/>
      <c r="E253" s="20"/>
      <c r="F253" s="32"/>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x14ac:dyDescent="0.2">
      <c r="A254" s="32"/>
      <c r="B254" s="33"/>
      <c r="C254" s="33"/>
      <c r="D254" s="33"/>
      <c r="E254" s="20"/>
      <c r="F254" s="32"/>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x14ac:dyDescent="0.2">
      <c r="A255" s="32"/>
      <c r="B255" s="33"/>
      <c r="C255" s="33"/>
      <c r="D255" s="33"/>
      <c r="E255" s="20"/>
      <c r="F255" s="32"/>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x14ac:dyDescent="0.2">
      <c r="A256" s="32"/>
      <c r="B256" s="33"/>
      <c r="C256" s="33"/>
      <c r="D256" s="33"/>
      <c r="E256" s="20"/>
      <c r="F256" s="32"/>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x14ac:dyDescent="0.2">
      <c r="A257" s="32"/>
      <c r="B257" s="33"/>
      <c r="C257" s="33"/>
      <c r="D257" s="33"/>
      <c r="E257" s="20"/>
      <c r="F257" s="32"/>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x14ac:dyDescent="0.2">
      <c r="A258" s="32"/>
      <c r="B258" s="33"/>
      <c r="C258" s="33"/>
      <c r="D258" s="33"/>
      <c r="E258" s="20"/>
      <c r="F258" s="32"/>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x14ac:dyDescent="0.2">
      <c r="A259" s="32"/>
      <c r="B259" s="33"/>
      <c r="C259" s="33"/>
      <c r="D259" s="33"/>
      <c r="E259" s="20"/>
      <c r="F259" s="32"/>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x14ac:dyDescent="0.2">
      <c r="A260" s="32"/>
      <c r="B260" s="33"/>
      <c r="C260" s="33"/>
      <c r="D260" s="33"/>
      <c r="E260" s="20"/>
      <c r="F260" s="32"/>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x14ac:dyDescent="0.2">
      <c r="A261" s="32"/>
      <c r="B261" s="33"/>
      <c r="C261" s="33"/>
      <c r="D261" s="33"/>
      <c r="E261" s="20"/>
      <c r="F261" s="32"/>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x14ac:dyDescent="0.2">
      <c r="A262" s="32"/>
      <c r="B262" s="33"/>
      <c r="C262" s="33"/>
      <c r="D262" s="33"/>
      <c r="E262" s="20"/>
      <c r="F262" s="32"/>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x14ac:dyDescent="0.2">
      <c r="A263" s="32"/>
      <c r="B263" s="33"/>
      <c r="C263" s="33"/>
      <c r="D263" s="33"/>
      <c r="E263" s="20"/>
      <c r="F263" s="32"/>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x14ac:dyDescent="0.2">
      <c r="A264" s="32"/>
      <c r="B264" s="33"/>
      <c r="C264" s="33"/>
      <c r="D264" s="33"/>
      <c r="E264" s="20"/>
      <c r="F264" s="32"/>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x14ac:dyDescent="0.2">
      <c r="A265" s="32"/>
      <c r="B265" s="33"/>
      <c r="C265" s="33"/>
      <c r="D265" s="33"/>
      <c r="E265" s="20"/>
      <c r="F265" s="32"/>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x14ac:dyDescent="0.2">
      <c r="A266" s="32"/>
      <c r="B266" s="33"/>
      <c r="C266" s="33"/>
      <c r="D266" s="33"/>
      <c r="E266" s="20"/>
      <c r="F266" s="32"/>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x14ac:dyDescent="0.2">
      <c r="A267" s="32"/>
      <c r="B267" s="33"/>
      <c r="C267" s="33"/>
      <c r="D267" s="33"/>
      <c r="E267" s="20"/>
      <c r="F267" s="32"/>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x14ac:dyDescent="0.2">
      <c r="A268" s="32"/>
      <c r="B268" s="33"/>
      <c r="C268" s="33"/>
      <c r="D268" s="33"/>
      <c r="E268" s="20"/>
      <c r="F268" s="32"/>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x14ac:dyDescent="0.2">
      <c r="A269" s="32"/>
      <c r="B269" s="33"/>
      <c r="C269" s="33"/>
      <c r="D269" s="33"/>
      <c r="E269" s="20"/>
      <c r="F269" s="32"/>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x14ac:dyDescent="0.2">
      <c r="A270" s="32"/>
      <c r="B270" s="33"/>
      <c r="C270" s="33"/>
      <c r="D270" s="33"/>
      <c r="E270" s="20"/>
      <c r="F270" s="32"/>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x14ac:dyDescent="0.2">
      <c r="A271" s="32"/>
      <c r="B271" s="33"/>
      <c r="C271" s="33"/>
      <c r="D271" s="33"/>
      <c r="E271" s="20"/>
      <c r="F271" s="32"/>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x14ac:dyDescent="0.2">
      <c r="A272" s="32"/>
      <c r="B272" s="33"/>
      <c r="C272" s="33"/>
      <c r="D272" s="33"/>
      <c r="E272" s="20"/>
      <c r="F272" s="32"/>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x14ac:dyDescent="0.2">
      <c r="A273" s="32"/>
      <c r="B273" s="33"/>
      <c r="C273" s="33"/>
      <c r="D273" s="33"/>
      <c r="E273" s="20"/>
      <c r="F273" s="32"/>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x14ac:dyDescent="0.2">
      <c r="A274" s="32"/>
      <c r="B274" s="33"/>
      <c r="C274" s="33"/>
      <c r="D274" s="33"/>
      <c r="E274" s="20"/>
      <c r="F274" s="32"/>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x14ac:dyDescent="0.2">
      <c r="A275" s="32"/>
      <c r="B275" s="33"/>
      <c r="C275" s="33"/>
      <c r="D275" s="33"/>
      <c r="E275" s="20"/>
      <c r="F275" s="32"/>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x14ac:dyDescent="0.2">
      <c r="A276" s="32"/>
      <c r="B276" s="33"/>
      <c r="C276" s="33"/>
      <c r="D276" s="33"/>
      <c r="E276" s="20"/>
      <c r="F276" s="32"/>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x14ac:dyDescent="0.2">
      <c r="A277" s="32"/>
      <c r="B277" s="33"/>
      <c r="C277" s="33"/>
      <c r="D277" s="33"/>
      <c r="E277" s="20"/>
      <c r="F277" s="32"/>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x14ac:dyDescent="0.2">
      <c r="A278" s="32"/>
      <c r="B278" s="33"/>
      <c r="C278" s="33"/>
      <c r="D278" s="33"/>
      <c r="E278" s="20"/>
      <c r="F278" s="32"/>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x14ac:dyDescent="0.2">
      <c r="A279" s="32"/>
      <c r="B279" s="33"/>
      <c r="C279" s="33"/>
      <c r="D279" s="33"/>
      <c r="E279" s="20"/>
      <c r="F279" s="32"/>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x14ac:dyDescent="0.2">
      <c r="A280" s="32"/>
      <c r="B280" s="33"/>
      <c r="C280" s="33"/>
      <c r="D280" s="33"/>
      <c r="E280" s="20"/>
      <c r="F280" s="32"/>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x14ac:dyDescent="0.2">
      <c r="A281" s="32"/>
      <c r="B281" s="33"/>
      <c r="C281" s="33"/>
      <c r="D281" s="33"/>
      <c r="E281" s="20"/>
      <c r="F281" s="32"/>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x14ac:dyDescent="0.2">
      <c r="A282" s="32"/>
      <c r="B282" s="33"/>
      <c r="C282" s="33"/>
      <c r="D282" s="33"/>
      <c r="E282" s="20"/>
      <c r="F282" s="32"/>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x14ac:dyDescent="0.2">
      <c r="A283" s="32"/>
      <c r="B283" s="33"/>
      <c r="C283" s="33"/>
      <c r="D283" s="33"/>
      <c r="E283" s="20"/>
      <c r="F283" s="32"/>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x14ac:dyDescent="0.2">
      <c r="A284" s="32"/>
      <c r="B284" s="33"/>
      <c r="C284" s="33"/>
      <c r="D284" s="33"/>
      <c r="E284" s="20"/>
      <c r="F284" s="32"/>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x14ac:dyDescent="0.2">
      <c r="A285" s="32"/>
      <c r="B285" s="33"/>
      <c r="C285" s="33"/>
      <c r="D285" s="33"/>
      <c r="E285" s="20"/>
      <c r="F285" s="32"/>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x14ac:dyDescent="0.2">
      <c r="A286" s="32"/>
      <c r="B286" s="33"/>
      <c r="C286" s="33"/>
      <c r="D286" s="33"/>
      <c r="E286" s="20"/>
      <c r="F286" s="32"/>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x14ac:dyDescent="0.2">
      <c r="A287" s="32"/>
      <c r="B287" s="33"/>
      <c r="C287" s="33"/>
      <c r="D287" s="33"/>
      <c r="E287" s="20"/>
      <c r="F287" s="32"/>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x14ac:dyDescent="0.2">
      <c r="A288" s="32"/>
      <c r="B288" s="33"/>
      <c r="C288" s="33"/>
      <c r="D288" s="33"/>
      <c r="E288" s="20"/>
      <c r="F288" s="32"/>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x14ac:dyDescent="0.2">
      <c r="A289" s="32"/>
      <c r="B289" s="33"/>
      <c r="C289" s="33"/>
      <c r="D289" s="33"/>
      <c r="E289" s="20"/>
      <c r="F289" s="32"/>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x14ac:dyDescent="0.2">
      <c r="A290" s="32"/>
      <c r="B290" s="33"/>
      <c r="C290" s="33"/>
      <c r="D290" s="33"/>
      <c r="E290" s="20"/>
      <c r="F290" s="32"/>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x14ac:dyDescent="0.2">
      <c r="A291" s="32"/>
      <c r="B291" s="33"/>
      <c r="C291" s="33"/>
      <c r="D291" s="33"/>
      <c r="E291" s="20"/>
      <c r="F291" s="32"/>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x14ac:dyDescent="0.2">
      <c r="A292" s="32"/>
      <c r="B292" s="33"/>
      <c r="C292" s="33"/>
      <c r="D292" s="33"/>
      <c r="E292" s="20"/>
      <c r="F292" s="32"/>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x14ac:dyDescent="0.2">
      <c r="A293" s="32"/>
      <c r="B293" s="33"/>
      <c r="C293" s="33"/>
      <c r="D293" s="33"/>
      <c r="E293" s="20"/>
      <c r="F293" s="32"/>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x14ac:dyDescent="0.2">
      <c r="A294" s="32"/>
      <c r="B294" s="33"/>
      <c r="C294" s="33"/>
      <c r="D294" s="33"/>
      <c r="E294" s="20"/>
      <c r="F294" s="32"/>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x14ac:dyDescent="0.2">
      <c r="A295" s="32"/>
      <c r="B295" s="33"/>
      <c r="C295" s="33"/>
      <c r="D295" s="33"/>
      <c r="E295" s="20"/>
      <c r="F295" s="32"/>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x14ac:dyDescent="0.2">
      <c r="A296" s="32"/>
      <c r="B296" s="33"/>
      <c r="C296" s="33"/>
      <c r="D296" s="33"/>
      <c r="E296" s="20"/>
      <c r="F296" s="32"/>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x14ac:dyDescent="0.2">
      <c r="A297" s="32"/>
      <c r="B297" s="33"/>
      <c r="C297" s="33"/>
      <c r="D297" s="33"/>
      <c r="E297" s="20"/>
      <c r="F297" s="32"/>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x14ac:dyDescent="0.2">
      <c r="A298" s="32"/>
      <c r="B298" s="33"/>
      <c r="C298" s="33"/>
      <c r="D298" s="33"/>
      <c r="E298" s="20"/>
      <c r="F298" s="32"/>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x14ac:dyDescent="0.2">
      <c r="A299" s="32"/>
      <c r="B299" s="33"/>
      <c r="C299" s="33"/>
      <c r="D299" s="33"/>
      <c r="E299" s="20"/>
      <c r="F299" s="32"/>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x14ac:dyDescent="0.2">
      <c r="A300" s="32"/>
      <c r="B300" s="33"/>
      <c r="C300" s="33"/>
      <c r="D300" s="33"/>
      <c r="E300" s="20"/>
      <c r="F300" s="32"/>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x14ac:dyDescent="0.2">
      <c r="A301" s="32"/>
      <c r="B301" s="33"/>
      <c r="C301" s="33"/>
      <c r="D301" s="33"/>
      <c r="E301" s="20"/>
      <c r="F301" s="32"/>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x14ac:dyDescent="0.2">
      <c r="A302" s="32"/>
      <c r="B302" s="33"/>
      <c r="C302" s="33"/>
      <c r="D302" s="33"/>
      <c r="E302" s="20"/>
      <c r="F302" s="32"/>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x14ac:dyDescent="0.2">
      <c r="A303" s="32"/>
      <c r="B303" s="33"/>
      <c r="C303" s="33"/>
      <c r="D303" s="33"/>
      <c r="E303" s="20"/>
      <c r="F303" s="32"/>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x14ac:dyDescent="0.2">
      <c r="A304" s="32"/>
      <c r="B304" s="33"/>
      <c r="C304" s="33"/>
      <c r="D304" s="33"/>
      <c r="E304" s="20"/>
      <c r="F304" s="32"/>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row>
    <row r="305" spans="1:64" x14ac:dyDescent="0.2">
      <c r="A305" s="32"/>
      <c r="B305" s="33"/>
      <c r="C305" s="33"/>
      <c r="D305" s="33"/>
      <c r="E305" s="20"/>
      <c r="F305" s="32"/>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x14ac:dyDescent="0.2">
      <c r="A306" s="32"/>
      <c r="B306" s="33"/>
      <c r="C306" s="33"/>
      <c r="D306" s="33"/>
      <c r="E306" s="20"/>
      <c r="F306" s="32"/>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x14ac:dyDescent="0.2">
      <c r="A307" s="32"/>
      <c r="B307" s="33"/>
      <c r="C307" s="33"/>
      <c r="D307" s="33"/>
      <c r="E307" s="20"/>
      <c r="F307" s="32"/>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x14ac:dyDescent="0.2">
      <c r="A308" s="32"/>
      <c r="B308" s="33"/>
      <c r="C308" s="33"/>
      <c r="D308" s="33"/>
      <c r="E308" s="20"/>
      <c r="F308" s="32"/>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x14ac:dyDescent="0.2">
      <c r="A309" s="32"/>
      <c r="B309" s="33"/>
      <c r="C309" s="33"/>
      <c r="D309" s="33"/>
      <c r="E309" s="20"/>
      <c r="F309" s="32"/>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x14ac:dyDescent="0.2">
      <c r="A310" s="32"/>
      <c r="B310" s="33"/>
      <c r="C310" s="33"/>
      <c r="D310" s="33"/>
      <c r="E310" s="20"/>
      <c r="F310" s="32"/>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x14ac:dyDescent="0.2">
      <c r="A311" s="32"/>
      <c r="B311" s="33"/>
      <c r="C311" s="33"/>
      <c r="D311" s="33"/>
      <c r="E311" s="20"/>
      <c r="F311" s="32"/>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x14ac:dyDescent="0.2">
      <c r="A312" s="32"/>
      <c r="B312" s="33"/>
      <c r="C312" s="33"/>
      <c r="D312" s="33"/>
      <c r="E312" s="20"/>
      <c r="F312" s="32"/>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x14ac:dyDescent="0.2">
      <c r="A313" s="32"/>
      <c r="B313" s="33"/>
      <c r="C313" s="33"/>
      <c r="D313" s="33"/>
      <c r="E313" s="20"/>
      <c r="F313" s="32"/>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x14ac:dyDescent="0.2">
      <c r="A314" s="32"/>
      <c r="B314" s="33"/>
      <c r="C314" s="33"/>
      <c r="D314" s="33"/>
      <c r="E314" s="20"/>
      <c r="F314" s="32"/>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x14ac:dyDescent="0.2">
      <c r="A315" s="32"/>
      <c r="B315" s="33"/>
      <c r="C315" s="33"/>
      <c r="D315" s="33"/>
      <c r="E315" s="20"/>
      <c r="F315" s="32"/>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x14ac:dyDescent="0.2">
      <c r="A316" s="32"/>
      <c r="B316" s="33"/>
      <c r="C316" s="33"/>
      <c r="D316" s="33"/>
      <c r="E316" s="20"/>
      <c r="F316" s="32"/>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x14ac:dyDescent="0.2">
      <c r="A317" s="32"/>
      <c r="B317" s="33"/>
      <c r="C317" s="33"/>
      <c r="D317" s="33"/>
      <c r="E317" s="20"/>
      <c r="F317" s="32"/>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x14ac:dyDescent="0.2">
      <c r="A318" s="32"/>
      <c r="B318" s="33"/>
      <c r="C318" s="33"/>
      <c r="D318" s="33"/>
      <c r="E318" s="20"/>
      <c r="F318" s="32"/>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x14ac:dyDescent="0.2">
      <c r="A319" s="32"/>
      <c r="B319" s="33"/>
      <c r="C319" s="33"/>
      <c r="D319" s="33"/>
      <c r="E319" s="20"/>
      <c r="F319" s="32"/>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x14ac:dyDescent="0.2">
      <c r="A320" s="32"/>
      <c r="B320" s="33"/>
      <c r="C320" s="33"/>
      <c r="D320" s="33"/>
      <c r="E320" s="20"/>
      <c r="F320" s="32"/>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x14ac:dyDescent="0.2">
      <c r="A321" s="32"/>
      <c r="B321" s="33"/>
      <c r="C321" s="33"/>
      <c r="D321" s="33"/>
      <c r="E321" s="20"/>
      <c r="F321" s="32"/>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x14ac:dyDescent="0.2">
      <c r="A322" s="32"/>
      <c r="B322" s="33"/>
      <c r="C322" s="33"/>
      <c r="D322" s="33"/>
      <c r="E322" s="20"/>
      <c r="F322" s="32"/>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x14ac:dyDescent="0.2">
      <c r="A323" s="32"/>
      <c r="B323" s="33"/>
      <c r="C323" s="33"/>
      <c r="D323" s="33"/>
      <c r="E323" s="20"/>
      <c r="F323" s="32"/>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x14ac:dyDescent="0.2">
      <c r="A324" s="32"/>
      <c r="B324" s="33"/>
      <c r="C324" s="33"/>
      <c r="D324" s="33"/>
      <c r="E324" s="20"/>
      <c r="F324" s="32"/>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x14ac:dyDescent="0.2">
      <c r="A325" s="32"/>
      <c r="B325" s="33"/>
      <c r="C325" s="33"/>
      <c r="D325" s="33"/>
      <c r="E325" s="20"/>
      <c r="F325" s="32"/>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x14ac:dyDescent="0.2">
      <c r="A326" s="32"/>
      <c r="B326" s="33"/>
      <c r="C326" s="33"/>
      <c r="D326" s="33"/>
      <c r="E326" s="20"/>
      <c r="F326" s="32"/>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x14ac:dyDescent="0.2">
      <c r="A327" s="32"/>
      <c r="B327" s="33"/>
      <c r="C327" s="33"/>
      <c r="D327" s="33"/>
      <c r="E327" s="20"/>
      <c r="F327" s="32"/>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x14ac:dyDescent="0.2">
      <c r="A328" s="32"/>
      <c r="B328" s="33"/>
      <c r="C328" s="33"/>
      <c r="D328" s="33"/>
      <c r="E328" s="20"/>
      <c r="F328" s="32"/>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x14ac:dyDescent="0.2">
      <c r="A329" s="32"/>
      <c r="B329" s="33"/>
      <c r="C329" s="33"/>
      <c r="D329" s="33"/>
      <c r="E329" s="20"/>
      <c r="F329" s="32"/>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x14ac:dyDescent="0.2">
      <c r="A330" s="32"/>
      <c r="B330" s="33"/>
      <c r="C330" s="33"/>
      <c r="D330" s="33"/>
      <c r="E330" s="20"/>
      <c r="F330" s="32"/>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x14ac:dyDescent="0.2">
      <c r="A331" s="32"/>
      <c r="B331" s="33"/>
      <c r="C331" s="33"/>
      <c r="D331" s="33"/>
      <c r="E331" s="20"/>
      <c r="F331" s="32"/>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x14ac:dyDescent="0.2">
      <c r="A332" s="32"/>
      <c r="B332" s="33"/>
      <c r="C332" s="33"/>
      <c r="D332" s="33"/>
      <c r="E332" s="20"/>
      <c r="F332" s="32"/>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x14ac:dyDescent="0.2">
      <c r="A333" s="32"/>
      <c r="B333" s="33"/>
      <c r="C333" s="33"/>
      <c r="D333" s="33"/>
      <c r="E333" s="20"/>
      <c r="F333" s="32"/>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x14ac:dyDescent="0.2">
      <c r="A334" s="32"/>
      <c r="B334" s="33"/>
      <c r="C334" s="33"/>
      <c r="D334" s="33"/>
      <c r="E334" s="20"/>
      <c r="F334" s="32"/>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x14ac:dyDescent="0.2">
      <c r="A335" s="32"/>
      <c r="B335" s="33"/>
      <c r="C335" s="33"/>
      <c r="D335" s="33"/>
      <c r="E335" s="20"/>
      <c r="F335" s="32"/>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x14ac:dyDescent="0.2">
      <c r="A336" s="32"/>
      <c r="B336" s="33"/>
      <c r="C336" s="33"/>
      <c r="D336" s="33"/>
      <c r="E336" s="20"/>
      <c r="F336" s="32"/>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x14ac:dyDescent="0.2">
      <c r="A337" s="32"/>
      <c r="B337" s="33"/>
      <c r="C337" s="33"/>
      <c r="D337" s="33"/>
      <c r="E337" s="20"/>
      <c r="F337" s="32"/>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x14ac:dyDescent="0.2">
      <c r="A338" s="32"/>
      <c r="B338" s="33"/>
      <c r="C338" s="33"/>
      <c r="D338" s="33"/>
      <c r="E338" s="20"/>
      <c r="F338" s="32"/>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row>
    <row r="339" spans="1:64" x14ac:dyDescent="0.2">
      <c r="A339" s="32"/>
      <c r="B339" s="33"/>
      <c r="C339" s="33"/>
      <c r="D339" s="33"/>
      <c r="E339" s="20"/>
      <c r="F339" s="32"/>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row>
    <row r="340" spans="1:64" x14ac:dyDescent="0.2">
      <c r="A340" s="32"/>
      <c r="B340" s="33"/>
      <c r="C340" s="33"/>
      <c r="D340" s="33"/>
      <c r="E340" s="20"/>
      <c r="F340" s="32"/>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row>
    <row r="341" spans="1:64" x14ac:dyDescent="0.2">
      <c r="A341" s="32"/>
      <c r="B341" s="33"/>
      <c r="C341" s="33"/>
      <c r="D341" s="33"/>
      <c r="E341" s="20"/>
      <c r="F341" s="32"/>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row>
    <row r="342" spans="1:64" x14ac:dyDescent="0.2">
      <c r="A342" s="32"/>
      <c r="B342" s="33"/>
      <c r="C342" s="33"/>
      <c r="D342" s="33"/>
      <c r="E342" s="20"/>
      <c r="F342" s="32"/>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row>
    <row r="343" spans="1:64" x14ac:dyDescent="0.2">
      <c r="A343" s="32"/>
      <c r="B343" s="33"/>
      <c r="C343" s="33"/>
      <c r="D343" s="33"/>
      <c r="E343" s="20"/>
      <c r="F343" s="32"/>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row>
    <row r="344" spans="1:64" x14ac:dyDescent="0.2">
      <c r="A344" s="32"/>
      <c r="B344" s="33"/>
      <c r="C344" s="33"/>
      <c r="D344" s="33"/>
      <c r="E344" s="20"/>
      <c r="F344" s="32"/>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row>
    <row r="345" spans="1:64" x14ac:dyDescent="0.2">
      <c r="A345" s="32"/>
      <c r="B345" s="33"/>
      <c r="C345" s="33"/>
      <c r="D345" s="33"/>
      <c r="E345" s="20"/>
      <c r="F345" s="32"/>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row>
    <row r="346" spans="1:64" x14ac:dyDescent="0.2">
      <c r="A346" s="32"/>
      <c r="B346" s="33"/>
      <c r="C346" s="33"/>
      <c r="D346" s="33"/>
      <c r="E346" s="20"/>
      <c r="F346" s="32"/>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row>
    <row r="347" spans="1:64" x14ac:dyDescent="0.2">
      <c r="A347" s="32"/>
      <c r="B347" s="33"/>
      <c r="C347" s="33"/>
      <c r="D347" s="33"/>
      <c r="E347" s="20"/>
      <c r="F347" s="32"/>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row>
    <row r="348" spans="1:64" x14ac:dyDescent="0.2">
      <c r="A348" s="32"/>
      <c r="B348" s="33"/>
      <c r="C348" s="33"/>
      <c r="D348" s="33"/>
      <c r="E348" s="20"/>
      <c r="F348" s="32"/>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row>
    <row r="349" spans="1:64" x14ac:dyDescent="0.2">
      <c r="A349" s="32"/>
      <c r="B349" s="33"/>
      <c r="C349" s="33"/>
      <c r="D349" s="33"/>
      <c r="E349" s="20"/>
      <c r="F349" s="32"/>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row>
    <row r="350" spans="1:64" x14ac:dyDescent="0.2">
      <c r="A350" s="32"/>
      <c r="B350" s="33"/>
      <c r="C350" s="33"/>
      <c r="D350" s="33"/>
      <c r="E350" s="20"/>
      <c r="F350" s="32"/>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row>
    <row r="351" spans="1:64" x14ac:dyDescent="0.2">
      <c r="A351" s="32"/>
      <c r="B351" s="33"/>
      <c r="C351" s="33"/>
      <c r="D351" s="33"/>
      <c r="E351" s="20"/>
      <c r="F351" s="32"/>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row>
    <row r="352" spans="1:64" x14ac:dyDescent="0.2">
      <c r="A352" s="32"/>
      <c r="B352" s="33"/>
      <c r="C352" s="33"/>
      <c r="D352" s="33"/>
      <c r="E352" s="20"/>
      <c r="F352" s="32"/>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row>
    <row r="353" spans="1:64" x14ac:dyDescent="0.2">
      <c r="A353" s="32"/>
      <c r="B353" s="33"/>
      <c r="C353" s="33"/>
      <c r="D353" s="33"/>
      <c r="E353" s="20"/>
      <c r="F353" s="32"/>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row>
    <row r="354" spans="1:64" x14ac:dyDescent="0.2">
      <c r="A354" s="32"/>
      <c r="B354" s="33"/>
      <c r="C354" s="33"/>
      <c r="D354" s="33"/>
      <c r="E354" s="20"/>
      <c r="F354" s="32"/>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row>
    <row r="355" spans="1:64" x14ac:dyDescent="0.2">
      <c r="A355" s="32"/>
      <c r="B355" s="33"/>
      <c r="C355" s="33"/>
      <c r="D355" s="33"/>
      <c r="E355" s="20"/>
      <c r="F355" s="32"/>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row>
    <row r="356" spans="1:64" x14ac:dyDescent="0.2">
      <c r="A356" s="32"/>
      <c r="B356" s="33"/>
      <c r="C356" s="33"/>
      <c r="D356" s="33"/>
      <c r="E356" s="20"/>
      <c r="F356" s="32"/>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row>
    <row r="357" spans="1:64" x14ac:dyDescent="0.2">
      <c r="A357" s="32"/>
      <c r="B357" s="33"/>
      <c r="C357" s="33"/>
      <c r="D357" s="33"/>
      <c r="E357" s="20"/>
      <c r="F357" s="32"/>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row>
    <row r="358" spans="1:64" x14ac:dyDescent="0.2">
      <c r="A358" s="32"/>
      <c r="B358" s="33"/>
      <c r="C358" s="33"/>
      <c r="D358" s="33"/>
      <c r="E358" s="20"/>
      <c r="F358" s="32"/>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row>
    <row r="359" spans="1:64" x14ac:dyDescent="0.2">
      <c r="A359" s="32"/>
      <c r="B359" s="33"/>
      <c r="C359" s="33"/>
      <c r="D359" s="33"/>
      <c r="E359" s="20"/>
      <c r="F359" s="32"/>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row>
    <row r="360" spans="1:64" x14ac:dyDescent="0.2">
      <c r="A360" s="32"/>
      <c r="B360" s="33"/>
      <c r="C360" s="33"/>
      <c r="D360" s="33"/>
      <c r="E360" s="20"/>
      <c r="F360" s="32"/>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row>
    <row r="361" spans="1:64" x14ac:dyDescent="0.2">
      <c r="A361" s="32"/>
      <c r="B361" s="33"/>
      <c r="C361" s="33"/>
      <c r="D361" s="33"/>
      <c r="E361" s="20"/>
      <c r="F361" s="32"/>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row>
    <row r="362" spans="1:64" x14ac:dyDescent="0.2">
      <c r="A362" s="32"/>
      <c r="B362" s="33"/>
      <c r="C362" s="33"/>
      <c r="D362" s="33"/>
      <c r="E362" s="20"/>
      <c r="F362" s="32"/>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row>
    <row r="363" spans="1:64" x14ac:dyDescent="0.2">
      <c r="A363" s="32"/>
      <c r="B363" s="33"/>
      <c r="C363" s="33"/>
      <c r="D363" s="33"/>
      <c r="E363" s="20"/>
      <c r="F363" s="32"/>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row>
    <row r="364" spans="1:64" x14ac:dyDescent="0.2">
      <c r="A364" s="32"/>
      <c r="B364" s="33"/>
      <c r="C364" s="33"/>
      <c r="D364" s="33"/>
      <c r="E364" s="20"/>
      <c r="F364" s="32"/>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row>
    <row r="365" spans="1:64" x14ac:dyDescent="0.2">
      <c r="A365" s="32"/>
      <c r="B365" s="33"/>
      <c r="C365" s="33"/>
      <c r="D365" s="33"/>
      <c r="E365" s="20"/>
      <c r="F365" s="32"/>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row>
    <row r="366" spans="1:64" x14ac:dyDescent="0.2">
      <c r="A366" s="32"/>
      <c r="B366" s="33"/>
      <c r="C366" s="33"/>
      <c r="D366" s="33"/>
      <c r="E366" s="20"/>
      <c r="F366" s="32"/>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row>
    <row r="367" spans="1:64" x14ac:dyDescent="0.2">
      <c r="A367" s="32"/>
      <c r="B367" s="33"/>
      <c r="C367" s="33"/>
      <c r="D367" s="33"/>
      <c r="E367" s="20"/>
      <c r="F367" s="32"/>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row>
    <row r="368" spans="1:64" x14ac:dyDescent="0.2">
      <c r="A368" s="32"/>
      <c r="B368" s="33"/>
      <c r="C368" s="33"/>
      <c r="D368" s="33"/>
      <c r="E368" s="20"/>
      <c r="F368" s="32"/>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row>
    <row r="369" spans="1:64" x14ac:dyDescent="0.2">
      <c r="A369" s="32"/>
      <c r="B369" s="33"/>
      <c r="C369" s="33"/>
      <c r="D369" s="33"/>
      <c r="E369" s="20"/>
      <c r="F369" s="32"/>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row>
    <row r="370" spans="1:64" x14ac:dyDescent="0.2">
      <c r="A370" s="32"/>
      <c r="B370" s="33"/>
      <c r="C370" s="33"/>
      <c r="D370" s="33"/>
      <c r="E370" s="20"/>
      <c r="F370" s="32"/>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row>
    <row r="371" spans="1:64" x14ac:dyDescent="0.2">
      <c r="A371" s="32"/>
      <c r="B371" s="33"/>
      <c r="C371" s="33"/>
      <c r="D371" s="33"/>
      <c r="E371" s="20"/>
      <c r="F371" s="32"/>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row>
    <row r="372" spans="1:64" x14ac:dyDescent="0.2">
      <c r="A372" s="32"/>
      <c r="B372" s="33"/>
      <c r="C372" s="33"/>
      <c r="D372" s="33"/>
      <c r="E372" s="20"/>
      <c r="F372" s="32"/>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row>
    <row r="373" spans="1:64" x14ac:dyDescent="0.2">
      <c r="A373" s="32"/>
      <c r="B373" s="33"/>
      <c r="C373" s="33"/>
      <c r="D373" s="33"/>
      <c r="E373" s="20"/>
      <c r="F373" s="32"/>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row>
    <row r="374" spans="1:64" x14ac:dyDescent="0.2">
      <c r="A374" s="32"/>
      <c r="B374" s="33"/>
      <c r="C374" s="33"/>
      <c r="D374" s="33"/>
      <c r="E374" s="20"/>
      <c r="F374" s="32"/>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row>
    <row r="375" spans="1:64" x14ac:dyDescent="0.2">
      <c r="A375" s="32"/>
      <c r="B375" s="33"/>
      <c r="C375" s="33"/>
      <c r="D375" s="33"/>
      <c r="E375" s="20"/>
      <c r="F375" s="32"/>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row>
    <row r="376" spans="1:64" x14ac:dyDescent="0.2">
      <c r="A376" s="32"/>
      <c r="B376" s="33"/>
      <c r="C376" s="33"/>
      <c r="D376" s="33"/>
      <c r="E376" s="20"/>
      <c r="F376" s="32"/>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row>
    <row r="377" spans="1:64" x14ac:dyDescent="0.2">
      <c r="A377" s="32"/>
      <c r="B377" s="33"/>
      <c r="C377" s="33"/>
      <c r="D377" s="33"/>
      <c r="E377" s="20"/>
      <c r="F377" s="32"/>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row>
    <row r="378" spans="1:64" x14ac:dyDescent="0.2">
      <c r="A378" s="32"/>
      <c r="B378" s="33"/>
      <c r="C378" s="33"/>
      <c r="D378" s="33"/>
      <c r="E378" s="20"/>
      <c r="F378" s="32"/>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row>
    <row r="379" spans="1:64" x14ac:dyDescent="0.2">
      <c r="A379" s="32"/>
      <c r="B379" s="33"/>
      <c r="C379" s="33"/>
      <c r="D379" s="33"/>
      <c r="E379" s="20"/>
      <c r="F379" s="32"/>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row>
    <row r="380" spans="1:64" x14ac:dyDescent="0.2">
      <c r="A380" s="32"/>
      <c r="B380" s="33"/>
      <c r="C380" s="33"/>
      <c r="D380" s="33"/>
      <c r="E380" s="20"/>
      <c r="F380" s="32"/>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row>
    <row r="381" spans="1:64" x14ac:dyDescent="0.2">
      <c r="A381" s="32"/>
      <c r="B381" s="33"/>
      <c r="C381" s="33"/>
      <c r="D381" s="33"/>
      <c r="E381" s="20"/>
      <c r="F381" s="32"/>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row>
    <row r="382" spans="1:64" x14ac:dyDescent="0.2">
      <c r="A382" s="32"/>
      <c r="B382" s="33"/>
      <c r="C382" s="33"/>
      <c r="D382" s="33"/>
      <c r="E382" s="20"/>
      <c r="F382" s="32"/>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row>
    <row r="383" spans="1:64" x14ac:dyDescent="0.2">
      <c r="A383" s="32"/>
      <c r="B383" s="33"/>
      <c r="C383" s="33"/>
      <c r="D383" s="33"/>
      <c r="E383" s="20"/>
      <c r="F383" s="32"/>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row>
    <row r="384" spans="1:64" x14ac:dyDescent="0.2">
      <c r="A384" s="32"/>
      <c r="B384" s="33"/>
      <c r="C384" s="33"/>
      <c r="D384" s="33"/>
      <c r="E384" s="20"/>
      <c r="F384" s="32"/>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row>
    <row r="385" spans="1:64" x14ac:dyDescent="0.2">
      <c r="A385" s="32"/>
      <c r="B385" s="33"/>
      <c r="C385" s="33"/>
      <c r="D385" s="33"/>
      <c r="E385" s="20"/>
      <c r="F385" s="32"/>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row>
    <row r="386" spans="1:64" x14ac:dyDescent="0.2">
      <c r="A386" s="32"/>
      <c r="B386" s="33"/>
      <c r="C386" s="33"/>
      <c r="D386" s="33"/>
      <c r="E386" s="20"/>
      <c r="F386" s="32"/>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row>
    <row r="387" spans="1:64" x14ac:dyDescent="0.2">
      <c r="A387" s="32"/>
      <c r="B387" s="33"/>
      <c r="C387" s="33"/>
      <c r="D387" s="33"/>
      <c r="E387" s="20"/>
      <c r="F387" s="32"/>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row>
    <row r="388" spans="1:64" x14ac:dyDescent="0.2">
      <c r="A388" s="32"/>
      <c r="B388" s="33"/>
      <c r="C388" s="33"/>
      <c r="D388" s="33"/>
      <c r="E388" s="20"/>
      <c r="F388" s="32"/>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row>
    <row r="389" spans="1:64" x14ac:dyDescent="0.2">
      <c r="A389" s="32"/>
      <c r="B389" s="33"/>
      <c r="C389" s="33"/>
      <c r="D389" s="33"/>
      <c r="E389" s="20"/>
      <c r="F389" s="32"/>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row>
    <row r="390" spans="1:64" x14ac:dyDescent="0.2">
      <c r="A390" s="32"/>
      <c r="B390" s="33"/>
      <c r="C390" s="33"/>
      <c r="D390" s="33"/>
      <c r="E390" s="20"/>
      <c r="F390" s="32"/>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row>
    <row r="391" spans="1:64" x14ac:dyDescent="0.2">
      <c r="A391" s="32"/>
      <c r="B391" s="33"/>
      <c r="C391" s="33"/>
      <c r="D391" s="33"/>
      <c r="E391" s="20"/>
      <c r="F391" s="32"/>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row>
    <row r="392" spans="1:64" x14ac:dyDescent="0.2">
      <c r="A392" s="32"/>
      <c r="B392" s="33"/>
      <c r="C392" s="33"/>
      <c r="D392" s="33"/>
      <c r="E392" s="20"/>
      <c r="F392" s="32"/>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row>
    <row r="393" spans="1:64" x14ac:dyDescent="0.2">
      <c r="A393" s="32"/>
      <c r="B393" s="33"/>
      <c r="C393" s="33"/>
      <c r="D393" s="33"/>
      <c r="E393" s="20"/>
      <c r="F393" s="32"/>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row>
    <row r="394" spans="1:64" x14ac:dyDescent="0.2">
      <c r="A394" s="32"/>
      <c r="B394" s="33"/>
      <c r="C394" s="33"/>
      <c r="D394" s="33"/>
      <c r="E394" s="20"/>
      <c r="F394" s="32"/>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row>
    <row r="395" spans="1:64" x14ac:dyDescent="0.2">
      <c r="A395" s="32"/>
      <c r="B395" s="33"/>
      <c r="C395" s="33"/>
      <c r="D395" s="33"/>
      <c r="E395" s="20"/>
      <c r="F395" s="32"/>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row>
    <row r="396" spans="1:64" x14ac:dyDescent="0.2">
      <c r="A396" s="32"/>
      <c r="B396" s="33"/>
      <c r="C396" s="33"/>
      <c r="D396" s="33"/>
      <c r="E396" s="20"/>
      <c r="F396" s="32"/>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row>
    <row r="397" spans="1:64" x14ac:dyDescent="0.2">
      <c r="A397" s="32"/>
      <c r="B397" s="33"/>
      <c r="C397" s="33"/>
      <c r="D397" s="33"/>
      <c r="E397" s="20"/>
      <c r="F397" s="32"/>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row>
    <row r="398" spans="1:64" x14ac:dyDescent="0.2">
      <c r="A398" s="32"/>
      <c r="B398" s="33"/>
      <c r="C398" s="33"/>
      <c r="D398" s="33"/>
      <c r="E398" s="20"/>
      <c r="F398" s="32"/>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row>
    <row r="399" spans="1:64" x14ac:dyDescent="0.2">
      <c r="A399" s="32"/>
      <c r="B399" s="33"/>
      <c r="C399" s="33"/>
      <c r="D399" s="33"/>
      <c r="E399" s="20"/>
      <c r="F399" s="32"/>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row>
    <row r="400" spans="1:64" x14ac:dyDescent="0.2">
      <c r="A400" s="32"/>
      <c r="B400" s="33"/>
      <c r="C400" s="33"/>
      <c r="D400" s="33"/>
      <c r="E400" s="20"/>
      <c r="F400" s="32"/>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row>
    <row r="401" spans="1:64" x14ac:dyDescent="0.2">
      <c r="A401" s="32"/>
      <c r="B401" s="33"/>
      <c r="C401" s="33"/>
      <c r="D401" s="33"/>
      <c r="E401" s="20"/>
      <c r="F401" s="32"/>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row>
    <row r="402" spans="1:64" x14ac:dyDescent="0.2">
      <c r="A402" s="32"/>
      <c r="B402" s="33"/>
      <c r="C402" s="33"/>
      <c r="D402" s="33"/>
      <c r="E402" s="20"/>
      <c r="F402" s="32"/>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row>
    <row r="403" spans="1:64" x14ac:dyDescent="0.2">
      <c r="A403" s="32"/>
      <c r="B403" s="33"/>
      <c r="C403" s="33"/>
      <c r="D403" s="33"/>
      <c r="E403" s="20"/>
      <c r="F403" s="32"/>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row>
    <row r="404" spans="1:64" x14ac:dyDescent="0.2">
      <c r="A404" s="32"/>
      <c r="B404" s="33"/>
      <c r="C404" s="33"/>
      <c r="D404" s="33"/>
      <c r="E404" s="20"/>
      <c r="F404" s="32"/>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row>
    <row r="405" spans="1:64" x14ac:dyDescent="0.2">
      <c r="A405" s="32"/>
      <c r="B405" s="33"/>
      <c r="C405" s="33"/>
      <c r="D405" s="33"/>
      <c r="E405" s="20"/>
      <c r="F405" s="32"/>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row>
    <row r="406" spans="1:64" x14ac:dyDescent="0.2">
      <c r="A406" s="32"/>
      <c r="B406" s="33"/>
      <c r="C406" s="33"/>
      <c r="D406" s="33"/>
      <c r="E406" s="20"/>
      <c r="F406" s="32"/>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row>
    <row r="407" spans="1:64" x14ac:dyDescent="0.2">
      <c r="A407" s="32"/>
      <c r="B407" s="33"/>
      <c r="C407" s="33"/>
      <c r="D407" s="33"/>
      <c r="E407" s="20"/>
      <c r="F407" s="32"/>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row>
    <row r="408" spans="1:64" x14ac:dyDescent="0.2">
      <c r="A408" s="32"/>
      <c r="B408" s="33"/>
      <c r="C408" s="33"/>
      <c r="D408" s="33"/>
      <c r="E408" s="20"/>
      <c r="F408" s="32"/>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row>
    <row r="409" spans="1:64" x14ac:dyDescent="0.2">
      <c r="A409" s="32"/>
      <c r="B409" s="33"/>
      <c r="C409" s="33"/>
      <c r="D409" s="33"/>
      <c r="E409" s="20"/>
      <c r="F409" s="32"/>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row>
    <row r="410" spans="1:64" x14ac:dyDescent="0.2">
      <c r="A410" s="32"/>
      <c r="B410" s="33"/>
      <c r="C410" s="33"/>
      <c r="D410" s="33"/>
      <c r="E410" s="20"/>
      <c r="F410" s="32"/>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row>
    <row r="411" spans="1:64" x14ac:dyDescent="0.2">
      <c r="A411" s="32"/>
      <c r="B411" s="33"/>
      <c r="C411" s="33"/>
      <c r="D411" s="33"/>
      <c r="E411" s="20"/>
      <c r="F411" s="32"/>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row>
    <row r="412" spans="1:64" x14ac:dyDescent="0.2">
      <c r="A412" s="32"/>
      <c r="B412" s="33"/>
      <c r="C412" s="33"/>
      <c r="D412" s="33"/>
      <c r="E412" s="20"/>
      <c r="F412" s="32"/>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row>
    <row r="413" spans="1:64" x14ac:dyDescent="0.2">
      <c r="A413" s="32"/>
      <c r="B413" s="33"/>
      <c r="C413" s="33"/>
      <c r="D413" s="33"/>
      <c r="E413" s="20"/>
      <c r="F413" s="32"/>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row>
    <row r="414" spans="1:64" x14ac:dyDescent="0.2">
      <c r="A414" s="32"/>
      <c r="B414" s="33"/>
      <c r="C414" s="33"/>
      <c r="D414" s="33"/>
      <c r="E414" s="20"/>
      <c r="F414" s="32"/>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row>
    <row r="415" spans="1:64" x14ac:dyDescent="0.2">
      <c r="A415" s="32"/>
      <c r="B415" s="33"/>
      <c r="C415" s="33"/>
      <c r="D415" s="33"/>
      <c r="E415" s="20"/>
      <c r="F415" s="32"/>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row>
    <row r="416" spans="1:64" x14ac:dyDescent="0.2">
      <c r="A416" s="32"/>
      <c r="B416" s="33"/>
      <c r="C416" s="33"/>
      <c r="D416" s="33"/>
      <c r="E416" s="20"/>
      <c r="F416" s="32"/>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row>
    <row r="417" spans="1:64" x14ac:dyDescent="0.2">
      <c r="A417" s="32"/>
      <c r="B417" s="33"/>
      <c r="C417" s="33"/>
      <c r="D417" s="33"/>
      <c r="E417" s="20"/>
      <c r="F417" s="32"/>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row>
    <row r="418" spans="1:64" x14ac:dyDescent="0.2">
      <c r="A418" s="32"/>
      <c r="B418" s="33"/>
      <c r="C418" s="33"/>
      <c r="D418" s="33"/>
      <c r="E418" s="20"/>
      <c r="F418" s="32"/>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row>
    <row r="419" spans="1:64" x14ac:dyDescent="0.2">
      <c r="A419" s="32"/>
      <c r="B419" s="33"/>
      <c r="C419" s="33"/>
      <c r="D419" s="33"/>
      <c r="E419" s="20"/>
      <c r="F419" s="32"/>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row>
    <row r="420" spans="1:64" x14ac:dyDescent="0.2">
      <c r="A420" s="32"/>
      <c r="B420" s="33"/>
      <c r="C420" s="33"/>
      <c r="D420" s="33"/>
      <c r="E420" s="20"/>
      <c r="F420" s="32"/>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row>
    <row r="421" spans="1:64" x14ac:dyDescent="0.2">
      <c r="A421" s="32"/>
      <c r="B421" s="33"/>
      <c r="C421" s="33"/>
      <c r="D421" s="33"/>
      <c r="E421" s="20"/>
      <c r="F421" s="32"/>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row>
    <row r="422" spans="1:64" x14ac:dyDescent="0.2">
      <c r="A422" s="32"/>
      <c r="B422" s="33"/>
      <c r="C422" s="33"/>
      <c r="D422" s="33"/>
      <c r="E422" s="20"/>
      <c r="F422" s="32"/>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row>
    <row r="423" spans="1:64" x14ac:dyDescent="0.2">
      <c r="A423" s="32"/>
      <c r="B423" s="33"/>
      <c r="C423" s="33"/>
      <c r="D423" s="33"/>
      <c r="E423" s="20"/>
      <c r="F423" s="32"/>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row>
    <row r="424" spans="1:64" x14ac:dyDescent="0.2">
      <c r="A424" s="32"/>
      <c r="B424" s="33"/>
      <c r="C424" s="33"/>
      <c r="D424" s="33"/>
      <c r="E424" s="20"/>
      <c r="F424" s="32"/>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row>
    <row r="425" spans="1:64" x14ac:dyDescent="0.2">
      <c r="A425" s="32"/>
      <c r="B425" s="33"/>
      <c r="C425" s="33"/>
      <c r="D425" s="33"/>
      <c r="E425" s="20"/>
      <c r="F425" s="32"/>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row>
    <row r="426" spans="1:64" x14ac:dyDescent="0.2">
      <c r="A426" s="32"/>
      <c r="B426" s="33"/>
      <c r="C426" s="33"/>
      <c r="D426" s="33"/>
      <c r="E426" s="20"/>
      <c r="F426" s="32"/>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row>
    <row r="427" spans="1:64" x14ac:dyDescent="0.2">
      <c r="A427" s="32"/>
      <c r="B427" s="33"/>
      <c r="C427" s="33"/>
      <c r="D427" s="33"/>
      <c r="E427" s="20"/>
      <c r="F427" s="32"/>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row>
    <row r="428" spans="1:64" x14ac:dyDescent="0.2">
      <c r="A428" s="32"/>
      <c r="B428" s="33"/>
      <c r="C428" s="33"/>
      <c r="D428" s="33"/>
      <c r="E428" s="20"/>
      <c r="F428" s="32"/>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row>
    <row r="429" spans="1:64" x14ac:dyDescent="0.2">
      <c r="A429" s="32"/>
      <c r="B429" s="33"/>
      <c r="C429" s="33"/>
      <c r="D429" s="33"/>
      <c r="E429" s="20"/>
      <c r="F429" s="32"/>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row>
    <row r="430" spans="1:64" x14ac:dyDescent="0.2">
      <c r="A430" s="32"/>
      <c r="B430" s="33"/>
      <c r="C430" s="33"/>
      <c r="D430" s="33"/>
      <c r="E430" s="20"/>
      <c r="F430" s="32"/>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row>
    <row r="431" spans="1:64" x14ac:dyDescent="0.2">
      <c r="A431" s="32"/>
      <c r="B431" s="33"/>
      <c r="C431" s="33"/>
      <c r="D431" s="33"/>
      <c r="E431" s="20"/>
      <c r="F431" s="32"/>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row>
    <row r="432" spans="1:64" x14ac:dyDescent="0.2">
      <c r="A432" s="32"/>
      <c r="B432" s="33"/>
      <c r="C432" s="33"/>
      <c r="D432" s="33"/>
      <c r="E432" s="20"/>
      <c r="F432" s="32"/>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row>
    <row r="433" spans="1:64" x14ac:dyDescent="0.2">
      <c r="A433" s="32"/>
      <c r="B433" s="33"/>
      <c r="C433" s="33"/>
      <c r="D433" s="33"/>
      <c r="E433" s="20"/>
      <c r="F433" s="32"/>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row>
    <row r="434" spans="1:64" x14ac:dyDescent="0.2">
      <c r="A434" s="32"/>
      <c r="B434" s="33"/>
      <c r="C434" s="33"/>
      <c r="D434" s="33"/>
      <c r="E434" s="20"/>
      <c r="F434" s="32"/>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row>
    <row r="435" spans="1:64" x14ac:dyDescent="0.2">
      <c r="A435" s="32"/>
      <c r="B435" s="33"/>
      <c r="C435" s="33"/>
      <c r="D435" s="33"/>
      <c r="E435" s="20"/>
      <c r="F435" s="32"/>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row>
    <row r="436" spans="1:64" x14ac:dyDescent="0.2">
      <c r="A436" s="32"/>
      <c r="B436" s="33"/>
      <c r="C436" s="33"/>
      <c r="D436" s="33"/>
      <c r="E436" s="20"/>
      <c r="F436" s="32"/>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row>
    <row r="437" spans="1:64" x14ac:dyDescent="0.2">
      <c r="A437" s="32"/>
      <c r="B437" s="33"/>
      <c r="C437" s="33"/>
      <c r="D437" s="33"/>
      <c r="E437" s="20"/>
      <c r="F437" s="32"/>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row>
    <row r="438" spans="1:64" x14ac:dyDescent="0.2">
      <c r="A438" s="32"/>
      <c r="B438" s="33"/>
      <c r="C438" s="33"/>
      <c r="D438" s="33"/>
      <c r="E438" s="20"/>
      <c r="F438" s="32"/>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row>
    <row r="439" spans="1:64" x14ac:dyDescent="0.2">
      <c r="A439" s="32"/>
      <c r="B439" s="33"/>
      <c r="C439" s="33"/>
      <c r="D439" s="33"/>
      <c r="E439" s="20"/>
      <c r="F439" s="32"/>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row>
    <row r="440" spans="1:64" x14ac:dyDescent="0.2">
      <c r="A440" s="32"/>
      <c r="B440" s="33"/>
      <c r="C440" s="33"/>
      <c r="D440" s="33"/>
      <c r="E440" s="20"/>
      <c r="F440" s="32"/>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row>
    <row r="441" spans="1:64" x14ac:dyDescent="0.2">
      <c r="A441" s="32"/>
      <c r="B441" s="33"/>
      <c r="C441" s="33"/>
      <c r="D441" s="33"/>
      <c r="E441" s="20"/>
      <c r="F441" s="32"/>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row>
    <row r="442" spans="1:64" x14ac:dyDescent="0.2">
      <c r="A442" s="32"/>
      <c r="B442" s="33"/>
      <c r="C442" s="33"/>
      <c r="D442" s="33"/>
      <c r="E442" s="20"/>
      <c r="F442" s="32"/>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row>
    <row r="443" spans="1:64" x14ac:dyDescent="0.2">
      <c r="A443" s="32"/>
      <c r="B443" s="33"/>
      <c r="C443" s="33"/>
      <c r="D443" s="33"/>
      <c r="E443" s="20"/>
      <c r="F443" s="32"/>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row>
    <row r="444" spans="1:64" x14ac:dyDescent="0.2">
      <c r="A444" s="32"/>
      <c r="B444" s="33"/>
      <c r="C444" s="33"/>
      <c r="D444" s="33"/>
      <c r="E444" s="20"/>
      <c r="F444" s="32"/>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row>
    <row r="445" spans="1:64" x14ac:dyDescent="0.2">
      <c r="A445" s="32"/>
      <c r="B445" s="33"/>
      <c r="C445" s="33"/>
      <c r="D445" s="33"/>
      <c r="E445" s="20"/>
      <c r="F445" s="32"/>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row>
    <row r="446" spans="1:64" x14ac:dyDescent="0.2">
      <c r="A446" s="32"/>
      <c r="B446" s="33"/>
      <c r="C446" s="33"/>
      <c r="D446" s="33"/>
      <c r="E446" s="20"/>
      <c r="F446" s="32"/>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row>
    <row r="447" spans="1:64" x14ac:dyDescent="0.2">
      <c r="A447" s="32"/>
      <c r="B447" s="33"/>
      <c r="C447" s="33"/>
      <c r="D447" s="33"/>
      <c r="E447" s="20"/>
      <c r="F447" s="32"/>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row>
    <row r="448" spans="1:64" x14ac:dyDescent="0.2">
      <c r="A448" s="32"/>
      <c r="B448" s="33"/>
      <c r="C448" s="33"/>
      <c r="D448" s="33"/>
      <c r="E448" s="20"/>
      <c r="F448" s="32"/>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row>
    <row r="449" spans="1:64" x14ac:dyDescent="0.2">
      <c r="A449" s="32"/>
      <c r="B449" s="33"/>
      <c r="C449" s="33"/>
      <c r="D449" s="33"/>
      <c r="E449" s="20"/>
      <c r="F449" s="32"/>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row>
    <row r="450" spans="1:64" x14ac:dyDescent="0.2">
      <c r="A450" s="32"/>
      <c r="B450" s="33"/>
      <c r="C450" s="33"/>
      <c r="D450" s="33"/>
      <c r="E450" s="20"/>
      <c r="F450" s="32"/>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row>
    <row r="451" spans="1:64" x14ac:dyDescent="0.2">
      <c r="A451" s="32"/>
      <c r="B451" s="33"/>
      <c r="C451" s="33"/>
      <c r="D451" s="33"/>
      <c r="E451" s="20"/>
      <c r="F451" s="32"/>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row>
    <row r="452" spans="1:64" x14ac:dyDescent="0.2">
      <c r="A452" s="32"/>
      <c r="B452" s="33"/>
      <c r="C452" s="33"/>
      <c r="D452" s="33"/>
      <c r="E452" s="20"/>
      <c r="F452" s="32"/>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row>
    <row r="453" spans="1:64" x14ac:dyDescent="0.2">
      <c r="A453" s="32"/>
      <c r="B453" s="33"/>
      <c r="C453" s="33"/>
      <c r="D453" s="33"/>
      <c r="E453" s="20"/>
      <c r="F453" s="32"/>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row>
    <row r="454" spans="1:64" x14ac:dyDescent="0.2">
      <c r="A454" s="32"/>
      <c r="B454" s="33"/>
      <c r="C454" s="33"/>
      <c r="D454" s="33"/>
      <c r="E454" s="20"/>
      <c r="F454" s="32"/>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row>
    <row r="455" spans="1:64" x14ac:dyDescent="0.2">
      <c r="A455" s="32"/>
      <c r="B455" s="33"/>
      <c r="C455" s="33"/>
      <c r="D455" s="33"/>
      <c r="E455" s="20"/>
      <c r="F455" s="32"/>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row>
    <row r="456" spans="1:64" x14ac:dyDescent="0.2">
      <c r="A456" s="32"/>
      <c r="B456" s="33"/>
      <c r="C456" s="33"/>
      <c r="D456" s="33"/>
      <c r="E456" s="20"/>
      <c r="F456" s="32"/>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row>
    <row r="457" spans="1:64" x14ac:dyDescent="0.2">
      <c r="A457" s="32"/>
      <c r="B457" s="33"/>
      <c r="C457" s="33"/>
      <c r="D457" s="33"/>
      <c r="E457" s="20"/>
      <c r="F457" s="32"/>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row>
    <row r="458" spans="1:64" x14ac:dyDescent="0.2">
      <c r="A458" s="32"/>
      <c r="B458" s="33"/>
      <c r="C458" s="33"/>
      <c r="D458" s="33"/>
      <c r="E458" s="20"/>
      <c r="F458" s="32"/>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row>
    <row r="459" spans="1:64" x14ac:dyDescent="0.2">
      <c r="A459" s="32"/>
      <c r="B459" s="33"/>
      <c r="C459" s="33"/>
      <c r="D459" s="33"/>
      <c r="E459" s="20"/>
      <c r="F459" s="32"/>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row>
    <row r="460" spans="1:64" x14ac:dyDescent="0.2">
      <c r="A460" s="32"/>
      <c r="B460" s="33"/>
      <c r="C460" s="33"/>
      <c r="D460" s="33"/>
      <c r="E460" s="20"/>
      <c r="F460" s="32"/>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row>
    <row r="461" spans="1:64" x14ac:dyDescent="0.2">
      <c r="A461" s="32"/>
      <c r="B461" s="33"/>
      <c r="C461" s="33"/>
      <c r="D461" s="33"/>
      <c r="E461" s="20"/>
      <c r="F461" s="32"/>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row>
    <row r="462" spans="1:64" x14ac:dyDescent="0.2">
      <c r="A462" s="32"/>
      <c r="B462" s="33"/>
      <c r="C462" s="33"/>
      <c r="D462" s="33"/>
      <c r="E462" s="20"/>
      <c r="F462" s="32"/>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row>
    <row r="463" spans="1:64" x14ac:dyDescent="0.2">
      <c r="A463" s="32"/>
      <c r="B463" s="33"/>
      <c r="C463" s="33"/>
      <c r="D463" s="33"/>
      <c r="E463" s="20"/>
      <c r="F463" s="32"/>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row>
    <row r="464" spans="1:64" x14ac:dyDescent="0.2">
      <c r="A464" s="32"/>
      <c r="B464" s="33"/>
      <c r="C464" s="33"/>
      <c r="D464" s="33"/>
      <c r="E464" s="20"/>
      <c r="F464" s="32"/>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row>
    <row r="465" spans="1:64" x14ac:dyDescent="0.2">
      <c r="A465" s="32"/>
      <c r="B465" s="33"/>
      <c r="C465" s="33"/>
      <c r="D465" s="33"/>
      <c r="E465" s="20"/>
      <c r="F465" s="32"/>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row>
    <row r="466" spans="1:64" x14ac:dyDescent="0.2">
      <c r="A466" s="32"/>
      <c r="B466" s="33"/>
      <c r="C466" s="33"/>
      <c r="D466" s="33"/>
      <c r="E466" s="20"/>
      <c r="F466" s="32"/>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row>
    <row r="467" spans="1:64" x14ac:dyDescent="0.2">
      <c r="A467" s="32"/>
      <c r="B467" s="33"/>
      <c r="C467" s="33"/>
      <c r="D467" s="33"/>
      <c r="E467" s="20"/>
      <c r="F467" s="32"/>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row>
    <row r="468" spans="1:64" x14ac:dyDescent="0.2">
      <c r="A468" s="32"/>
      <c r="B468" s="33"/>
      <c r="C468" s="33"/>
      <c r="D468" s="33"/>
      <c r="E468" s="20"/>
      <c r="F468" s="32"/>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row>
    <row r="469" spans="1:64" x14ac:dyDescent="0.2">
      <c r="A469" s="32"/>
      <c r="B469" s="33"/>
      <c r="C469" s="33"/>
      <c r="D469" s="33"/>
      <c r="E469" s="20"/>
      <c r="F469" s="32"/>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row>
    <row r="470" spans="1:64" x14ac:dyDescent="0.2">
      <c r="A470" s="32"/>
      <c r="B470" s="33"/>
      <c r="C470" s="33"/>
      <c r="D470" s="33"/>
      <c r="E470" s="20"/>
      <c r="F470" s="32"/>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row>
    <row r="471" spans="1:64" x14ac:dyDescent="0.2">
      <c r="A471" s="32"/>
      <c r="B471" s="33"/>
      <c r="C471" s="33"/>
      <c r="D471" s="33"/>
      <c r="E471" s="20"/>
      <c r="F471" s="32"/>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row>
    <row r="472" spans="1:64" x14ac:dyDescent="0.2">
      <c r="A472" s="32"/>
      <c r="B472" s="33"/>
      <c r="C472" s="33"/>
      <c r="D472" s="33"/>
      <c r="E472" s="20"/>
      <c r="F472" s="32"/>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row>
    <row r="473" spans="1:64" x14ac:dyDescent="0.2">
      <c r="A473" s="32"/>
      <c r="B473" s="33"/>
      <c r="C473" s="33"/>
      <c r="D473" s="33"/>
      <c r="E473" s="20"/>
      <c r="F473" s="32"/>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row>
    <row r="474" spans="1:64" x14ac:dyDescent="0.2">
      <c r="A474" s="32"/>
      <c r="B474" s="33"/>
      <c r="C474" s="33"/>
      <c r="D474" s="33"/>
      <c r="E474" s="20"/>
      <c r="F474" s="32"/>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row>
    <row r="475" spans="1:64" x14ac:dyDescent="0.2">
      <c r="A475" s="32"/>
      <c r="B475" s="33"/>
      <c r="C475" s="33"/>
      <c r="D475" s="33"/>
      <c r="E475" s="20"/>
      <c r="F475" s="32"/>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row>
    <row r="476" spans="1:64" x14ac:dyDescent="0.2">
      <c r="A476" s="32"/>
      <c r="B476" s="33"/>
      <c r="C476" s="33"/>
      <c r="D476" s="33"/>
      <c r="E476" s="20"/>
      <c r="F476" s="32"/>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row>
    <row r="477" spans="1:64" x14ac:dyDescent="0.2">
      <c r="A477" s="32"/>
      <c r="B477" s="33"/>
      <c r="C477" s="33"/>
      <c r="D477" s="33"/>
      <c r="E477" s="20"/>
      <c r="F477" s="32"/>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row>
    <row r="478" spans="1:64" x14ac:dyDescent="0.2">
      <c r="A478" s="32"/>
      <c r="B478" s="33"/>
      <c r="C478" s="33"/>
      <c r="D478" s="33"/>
      <c r="E478" s="20"/>
      <c r="F478" s="32"/>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row>
    <row r="479" spans="1:64" x14ac:dyDescent="0.2">
      <c r="A479" s="32"/>
      <c r="B479" s="33"/>
      <c r="C479" s="33"/>
      <c r="D479" s="33"/>
      <c r="E479" s="20"/>
      <c r="F479" s="32"/>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row>
    <row r="480" spans="1:64" x14ac:dyDescent="0.2">
      <c r="A480" s="32"/>
      <c r="B480" s="33"/>
      <c r="C480" s="33"/>
      <c r="D480" s="33"/>
      <c r="E480" s="20"/>
      <c r="F480" s="32"/>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row>
    <row r="481" spans="1:64" x14ac:dyDescent="0.2">
      <c r="A481" s="32"/>
      <c r="B481" s="33"/>
      <c r="C481" s="33"/>
      <c r="D481" s="33"/>
      <c r="E481" s="20"/>
      <c r="F481" s="32"/>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row>
    <row r="482" spans="1:64" x14ac:dyDescent="0.2">
      <c r="A482" s="32"/>
      <c r="B482" s="33"/>
      <c r="C482" s="33"/>
      <c r="D482" s="33"/>
      <c r="E482" s="20"/>
      <c r="F482" s="32"/>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row>
    <row r="483" spans="1:64" x14ac:dyDescent="0.2">
      <c r="A483" s="32"/>
      <c r="B483" s="33"/>
      <c r="C483" s="33"/>
      <c r="D483" s="33"/>
      <c r="E483" s="20"/>
      <c r="F483" s="32"/>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row>
    <row r="484" spans="1:64" x14ac:dyDescent="0.2">
      <c r="A484" s="32"/>
      <c r="B484" s="33"/>
      <c r="C484" s="33"/>
      <c r="D484" s="33"/>
      <c r="E484" s="20"/>
      <c r="F484" s="32"/>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row>
    <row r="485" spans="1:64" x14ac:dyDescent="0.2">
      <c r="A485" s="32"/>
      <c r="B485" s="33"/>
      <c r="C485" s="33"/>
      <c r="D485" s="33"/>
      <c r="E485" s="20"/>
      <c r="F485" s="32"/>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row>
    <row r="486" spans="1:64" x14ac:dyDescent="0.2">
      <c r="A486" s="32"/>
      <c r="B486" s="33"/>
      <c r="C486" s="33"/>
      <c r="D486" s="33"/>
      <c r="E486" s="20"/>
      <c r="F486" s="32"/>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row>
    <row r="487" spans="1:64" x14ac:dyDescent="0.2">
      <c r="A487" s="32"/>
      <c r="B487" s="33"/>
      <c r="C487" s="33"/>
      <c r="D487" s="33"/>
      <c r="E487" s="20"/>
      <c r="F487" s="32"/>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row>
    <row r="488" spans="1:64" x14ac:dyDescent="0.2">
      <c r="A488" s="32"/>
      <c r="B488" s="33"/>
      <c r="C488" s="33"/>
      <c r="D488" s="33"/>
      <c r="E488" s="20"/>
      <c r="F488" s="32"/>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row>
    <row r="489" spans="1:64" x14ac:dyDescent="0.2">
      <c r="A489" s="32"/>
      <c r="B489" s="33"/>
      <c r="C489" s="33"/>
      <c r="D489" s="33"/>
      <c r="E489" s="20"/>
      <c r="F489" s="32"/>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row>
    <row r="490" spans="1:64" x14ac:dyDescent="0.2">
      <c r="A490" s="32"/>
      <c r="B490" s="33"/>
      <c r="C490" s="33"/>
      <c r="D490" s="33"/>
      <c r="E490" s="20"/>
      <c r="F490" s="32"/>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row>
    <row r="491" spans="1:64" x14ac:dyDescent="0.2">
      <c r="A491" s="32"/>
      <c r="B491" s="33"/>
      <c r="C491" s="33"/>
      <c r="D491" s="33"/>
      <c r="E491" s="20"/>
      <c r="F491" s="32"/>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row>
    <row r="492" spans="1:64" x14ac:dyDescent="0.2">
      <c r="A492" s="32"/>
      <c r="B492" s="33"/>
      <c r="C492" s="33"/>
      <c r="D492" s="33"/>
      <c r="E492" s="20"/>
      <c r="F492" s="32"/>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row>
    <row r="493" spans="1:64" x14ac:dyDescent="0.2">
      <c r="A493" s="32"/>
      <c r="B493" s="33"/>
      <c r="C493" s="33"/>
      <c r="D493" s="33"/>
      <c r="E493" s="20"/>
      <c r="F493" s="32"/>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row>
    <row r="494" spans="1:64" x14ac:dyDescent="0.2">
      <c r="A494" s="32"/>
      <c r="B494" s="33"/>
      <c r="C494" s="33"/>
      <c r="D494" s="33"/>
      <c r="E494" s="20"/>
      <c r="F494" s="32"/>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row>
    <row r="495" spans="1:64" x14ac:dyDescent="0.2">
      <c r="A495" s="32"/>
      <c r="B495" s="33"/>
      <c r="C495" s="33"/>
      <c r="D495" s="33"/>
      <c r="E495" s="20"/>
      <c r="F495" s="32"/>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row>
    <row r="496" spans="1:64" x14ac:dyDescent="0.2">
      <c r="A496" s="32"/>
      <c r="B496" s="33"/>
      <c r="C496" s="33"/>
      <c r="D496" s="33"/>
      <c r="E496" s="20"/>
      <c r="F496" s="32"/>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row>
    <row r="497" spans="1:64" x14ac:dyDescent="0.2">
      <c r="A497" s="32"/>
      <c r="B497" s="33"/>
      <c r="C497" s="33"/>
      <c r="D497" s="33"/>
      <c r="E497" s="20"/>
      <c r="F497" s="32"/>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row>
    <row r="498" spans="1:64" x14ac:dyDescent="0.2">
      <c r="A498" s="32"/>
      <c r="B498" s="33"/>
      <c r="C498" s="33"/>
      <c r="D498" s="33"/>
      <c r="E498" s="20"/>
      <c r="F498" s="32"/>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row>
    <row r="499" spans="1:64" x14ac:dyDescent="0.2">
      <c r="A499" s="32"/>
      <c r="B499" s="33"/>
      <c r="C499" s="33"/>
      <c r="D499" s="33"/>
      <c r="E499" s="20"/>
      <c r="F499" s="32"/>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row>
    <row r="500" spans="1:64" x14ac:dyDescent="0.2">
      <c r="A500" s="32"/>
      <c r="B500" s="33"/>
      <c r="C500" s="33"/>
      <c r="D500" s="33"/>
      <c r="E500" s="20"/>
      <c r="F500" s="32"/>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row>
    <row r="501" spans="1:64" x14ac:dyDescent="0.2">
      <c r="A501" s="32"/>
      <c r="B501" s="33"/>
      <c r="C501" s="33"/>
      <c r="D501" s="33"/>
      <c r="E501" s="20"/>
      <c r="F501" s="32"/>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row>
    <row r="502" spans="1:64" x14ac:dyDescent="0.2">
      <c r="A502" s="32"/>
      <c r="B502" s="33"/>
      <c r="C502" s="33"/>
      <c r="D502" s="33"/>
      <c r="E502" s="20"/>
      <c r="F502" s="32"/>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row>
    <row r="503" spans="1:64" x14ac:dyDescent="0.2">
      <c r="A503" s="32"/>
      <c r="B503" s="33"/>
      <c r="C503" s="33"/>
      <c r="D503" s="33"/>
      <c r="E503" s="20"/>
      <c r="F503" s="32"/>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row>
    <row r="504" spans="1:64" x14ac:dyDescent="0.2">
      <c r="A504" s="32"/>
      <c r="B504" s="33"/>
      <c r="C504" s="33"/>
      <c r="D504" s="33"/>
      <c r="E504" s="20"/>
      <c r="F504" s="32"/>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row>
    <row r="505" spans="1:64" x14ac:dyDescent="0.2">
      <c r="A505" s="32"/>
      <c r="B505" s="33"/>
      <c r="C505" s="33"/>
      <c r="D505" s="33"/>
      <c r="E505" s="20"/>
      <c r="F505" s="32"/>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row>
    <row r="506" spans="1:64" x14ac:dyDescent="0.2">
      <c r="A506" s="32"/>
      <c r="B506" s="33"/>
      <c r="C506" s="33"/>
      <c r="D506" s="33"/>
      <c r="E506" s="20"/>
      <c r="F506" s="32"/>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row>
    <row r="507" spans="1:64" x14ac:dyDescent="0.2">
      <c r="A507" s="32"/>
      <c r="B507" s="33"/>
      <c r="C507" s="33"/>
      <c r="D507" s="33"/>
      <c r="E507" s="20"/>
      <c r="F507" s="32"/>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row>
    <row r="508" spans="1:64" x14ac:dyDescent="0.2">
      <c r="A508" s="32"/>
      <c r="B508" s="33"/>
      <c r="C508" s="33"/>
      <c r="D508" s="33"/>
      <c r="E508" s="20"/>
      <c r="F508" s="32"/>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row>
    <row r="509" spans="1:64" x14ac:dyDescent="0.2">
      <c r="A509" s="32"/>
      <c r="B509" s="33"/>
      <c r="C509" s="33"/>
      <c r="D509" s="33"/>
      <c r="E509" s="20"/>
      <c r="F509" s="32"/>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row>
    <row r="510" spans="1:64" x14ac:dyDescent="0.2">
      <c r="A510" s="32"/>
      <c r="B510" s="33"/>
      <c r="C510" s="33"/>
      <c r="D510" s="33"/>
      <c r="E510" s="20"/>
      <c r="F510" s="32"/>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row>
    <row r="511" spans="1:64" x14ac:dyDescent="0.2">
      <c r="A511" s="32"/>
      <c r="B511" s="33"/>
      <c r="C511" s="33"/>
      <c r="D511" s="33"/>
      <c r="E511" s="20"/>
      <c r="F511" s="32"/>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row>
    <row r="512" spans="1:64" x14ac:dyDescent="0.2">
      <c r="A512" s="32"/>
      <c r="B512" s="33"/>
      <c r="C512" s="33"/>
      <c r="D512" s="33"/>
      <c r="E512" s="20"/>
      <c r="F512" s="32"/>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row>
    <row r="513" spans="1:64" x14ac:dyDescent="0.2">
      <c r="A513" s="32"/>
      <c r="B513" s="33"/>
      <c r="C513" s="33"/>
      <c r="D513" s="33"/>
      <c r="E513" s="20"/>
      <c r="F513" s="32"/>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row>
    <row r="514" spans="1:64" x14ac:dyDescent="0.2">
      <c r="A514" s="32"/>
      <c r="B514" s="33"/>
      <c r="C514" s="33"/>
      <c r="D514" s="33"/>
      <c r="E514" s="20"/>
      <c r="F514" s="32"/>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row>
    <row r="515" spans="1:64" x14ac:dyDescent="0.2">
      <c r="A515" s="32"/>
      <c r="B515" s="33"/>
      <c r="C515" s="33"/>
      <c r="D515" s="33"/>
      <c r="E515" s="20"/>
      <c r="F515" s="32"/>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row>
    <row r="516" spans="1:64" x14ac:dyDescent="0.2">
      <c r="A516" s="32"/>
      <c r="B516" s="33"/>
      <c r="C516" s="33"/>
      <c r="D516" s="33"/>
      <c r="E516" s="20"/>
      <c r="F516" s="32"/>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row>
    <row r="517" spans="1:64" x14ac:dyDescent="0.2">
      <c r="A517" s="32"/>
      <c r="B517" s="33"/>
      <c r="C517" s="33"/>
      <c r="D517" s="33"/>
      <c r="E517" s="20"/>
      <c r="F517" s="32"/>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row>
    <row r="518" spans="1:64" x14ac:dyDescent="0.2">
      <c r="A518" s="32"/>
      <c r="B518" s="33"/>
      <c r="C518" s="33"/>
      <c r="D518" s="33"/>
      <c r="E518" s="20"/>
      <c r="F518" s="32"/>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row>
    <row r="519" spans="1:64" x14ac:dyDescent="0.2">
      <c r="A519" s="32"/>
      <c r="B519" s="33"/>
      <c r="C519" s="33"/>
      <c r="D519" s="33"/>
      <c r="E519" s="20"/>
      <c r="F519" s="32"/>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row>
    <row r="520" spans="1:64" x14ac:dyDescent="0.2">
      <c r="A520" s="32"/>
      <c r="B520" s="33"/>
      <c r="C520" s="33"/>
      <c r="D520" s="33"/>
      <c r="E520" s="20"/>
      <c r="F520" s="32"/>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row>
    <row r="521" spans="1:64" x14ac:dyDescent="0.2">
      <c r="A521" s="32"/>
      <c r="B521" s="33"/>
      <c r="C521" s="33"/>
      <c r="D521" s="33"/>
      <c r="E521" s="20"/>
      <c r="F521" s="32"/>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row>
    <row r="522" spans="1:64" x14ac:dyDescent="0.2">
      <c r="A522" s="32"/>
      <c r="B522" s="33"/>
      <c r="C522" s="33"/>
      <c r="D522" s="33"/>
      <c r="E522" s="20"/>
      <c r="F522" s="32"/>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row>
    <row r="523" spans="1:64" x14ac:dyDescent="0.2">
      <c r="A523" s="32"/>
      <c r="B523" s="33"/>
      <c r="C523" s="33"/>
      <c r="D523" s="33"/>
      <c r="E523" s="20"/>
      <c r="F523" s="32"/>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row>
    <row r="524" spans="1:64" x14ac:dyDescent="0.2">
      <c r="A524" s="32"/>
      <c r="B524" s="33"/>
      <c r="C524" s="33"/>
      <c r="D524" s="33"/>
      <c r="E524" s="20"/>
      <c r="F524" s="32"/>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row>
    <row r="525" spans="1:64" x14ac:dyDescent="0.2">
      <c r="A525" s="32"/>
      <c r="B525" s="33"/>
      <c r="C525" s="33"/>
      <c r="D525" s="33"/>
      <c r="E525" s="20"/>
      <c r="F525" s="32"/>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row>
    <row r="526" spans="1:64" x14ac:dyDescent="0.2">
      <c r="A526" s="32"/>
      <c r="B526" s="33"/>
      <c r="C526" s="33"/>
      <c r="D526" s="33"/>
      <c r="E526" s="20"/>
      <c r="F526" s="32"/>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row>
    <row r="527" spans="1:64" x14ac:dyDescent="0.2">
      <c r="A527" s="32"/>
      <c r="B527" s="33"/>
      <c r="C527" s="33"/>
      <c r="D527" s="33"/>
      <c r="E527" s="20"/>
      <c r="F527" s="32"/>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row>
    <row r="528" spans="1:64" x14ac:dyDescent="0.2">
      <c r="A528" s="32"/>
      <c r="B528" s="33"/>
      <c r="C528" s="33"/>
      <c r="D528" s="33"/>
      <c r="E528" s="20"/>
      <c r="F528" s="32"/>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row>
    <row r="529" spans="1:64" x14ac:dyDescent="0.2">
      <c r="A529" s="32"/>
      <c r="B529" s="33"/>
      <c r="C529" s="33"/>
      <c r="D529" s="33"/>
      <c r="E529" s="20"/>
      <c r="F529" s="32"/>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row>
    <row r="530" spans="1:64" x14ac:dyDescent="0.2">
      <c r="A530" s="32"/>
      <c r="B530" s="33"/>
      <c r="C530" s="33"/>
      <c r="D530" s="33"/>
      <c r="E530" s="20"/>
      <c r="F530" s="32"/>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row>
    <row r="531" spans="1:64" x14ac:dyDescent="0.2">
      <c r="A531" s="32"/>
      <c r="B531" s="33"/>
      <c r="C531" s="33"/>
      <c r="D531" s="33"/>
      <c r="E531" s="20"/>
      <c r="F531" s="32"/>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row>
    <row r="532" spans="1:64" x14ac:dyDescent="0.2">
      <c r="A532" s="32"/>
      <c r="B532" s="33"/>
      <c r="C532" s="33"/>
      <c r="D532" s="33"/>
      <c r="E532" s="20"/>
      <c r="F532" s="32"/>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row>
    <row r="533" spans="1:64" x14ac:dyDescent="0.2">
      <c r="A533" s="32"/>
      <c r="B533" s="33"/>
      <c r="C533" s="33"/>
      <c r="D533" s="33"/>
      <c r="E533" s="20"/>
      <c r="F533" s="32"/>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row>
  </sheetData>
  <mergeCells count="37">
    <mergeCell ref="A1:B3"/>
    <mergeCell ref="C1:E1"/>
    <mergeCell ref="F1:F3"/>
    <mergeCell ref="C2:E2"/>
    <mergeCell ref="A4:F4"/>
    <mergeCell ref="C16:E16"/>
    <mergeCell ref="C5:E5"/>
    <mergeCell ref="C6:E6"/>
    <mergeCell ref="C7:E7"/>
    <mergeCell ref="C8:E8"/>
    <mergeCell ref="C9:E9"/>
    <mergeCell ref="C10:E10"/>
    <mergeCell ref="C11:E11"/>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C35:E35"/>
    <mergeCell ref="C36:E36"/>
    <mergeCell ref="C29:E29"/>
    <mergeCell ref="C30:E30"/>
    <mergeCell ref="C31:E31"/>
    <mergeCell ref="C32:E32"/>
    <mergeCell ref="C33:E33"/>
    <mergeCell ref="C34:E34"/>
  </mergeCells>
  <pageMargins left="0.35433070866141736" right="0.23622047244094491" top="0.98425196850393704" bottom="0.98425196850393704"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1014-3ECC-47EA-93B2-79EDB66F380A}">
  <dimension ref="A1:H16"/>
  <sheetViews>
    <sheetView view="pageBreakPreview" zoomScale="55" zoomScaleNormal="55" zoomScaleSheetLayoutView="55" workbookViewId="0"/>
  </sheetViews>
  <sheetFormatPr baseColWidth="10" defaultRowHeight="12.75" x14ac:dyDescent="0.2"/>
  <cols>
    <col min="1" max="1" width="65.7109375" customWidth="1"/>
    <col min="2" max="6" width="59.42578125" customWidth="1"/>
    <col min="7" max="7" width="61.7109375" customWidth="1"/>
    <col min="8" max="8" width="59.42578125" customWidth="1"/>
  </cols>
  <sheetData>
    <row r="1" spans="1:8" ht="25.5" x14ac:dyDescent="0.2">
      <c r="A1" s="136" t="s">
        <v>236</v>
      </c>
      <c r="B1" s="136" t="s">
        <v>237</v>
      </c>
      <c r="C1" s="136" t="s">
        <v>238</v>
      </c>
      <c r="D1" s="136" t="s">
        <v>239</v>
      </c>
      <c r="E1" s="136" t="s">
        <v>283</v>
      </c>
      <c r="F1" s="136" t="s">
        <v>235</v>
      </c>
      <c r="G1" s="136" t="s">
        <v>234</v>
      </c>
      <c r="H1" s="136" t="s">
        <v>233</v>
      </c>
    </row>
    <row r="2" spans="1:8" ht="26.25" customHeight="1" x14ac:dyDescent="0.2">
      <c r="A2" s="137" t="s">
        <v>174</v>
      </c>
      <c r="B2" s="134" t="s">
        <v>183</v>
      </c>
      <c r="C2" s="135" t="s">
        <v>188</v>
      </c>
      <c r="D2" s="134" t="s">
        <v>199</v>
      </c>
      <c r="E2" s="134" t="s">
        <v>215</v>
      </c>
      <c r="F2" s="134" t="s">
        <v>225</v>
      </c>
      <c r="G2" s="135" t="s">
        <v>258</v>
      </c>
      <c r="H2" s="140" t="s">
        <v>231</v>
      </c>
    </row>
    <row r="3" spans="1:8" ht="26.25" customHeight="1" x14ac:dyDescent="0.2">
      <c r="A3" s="137" t="s">
        <v>175</v>
      </c>
      <c r="B3" s="134" t="s">
        <v>185</v>
      </c>
      <c r="C3" s="135" t="s">
        <v>296</v>
      </c>
      <c r="D3" s="134" t="s">
        <v>200</v>
      </c>
      <c r="E3" s="134" t="s">
        <v>217</v>
      </c>
      <c r="F3" s="143" t="s">
        <v>256</v>
      </c>
      <c r="G3" s="135" t="s">
        <v>301</v>
      </c>
      <c r="H3" s="135"/>
    </row>
    <row r="4" spans="1:8" ht="26.25" customHeight="1" x14ac:dyDescent="0.2">
      <c r="A4" s="138" t="s">
        <v>260</v>
      </c>
      <c r="B4" s="135" t="s">
        <v>267</v>
      </c>
      <c r="C4" s="135" t="s">
        <v>269</v>
      </c>
      <c r="D4" s="134" t="s">
        <v>201</v>
      </c>
      <c r="E4" s="135" t="s">
        <v>300</v>
      </c>
      <c r="F4" s="134"/>
      <c r="G4" s="115" t="s">
        <v>297</v>
      </c>
      <c r="H4" s="134"/>
    </row>
    <row r="5" spans="1:8" ht="26.25" customHeight="1" x14ac:dyDescent="0.2">
      <c r="A5" s="138" t="s">
        <v>262</v>
      </c>
      <c r="B5" s="140" t="s">
        <v>186</v>
      </c>
      <c r="C5" s="134" t="s">
        <v>192</v>
      </c>
      <c r="D5" s="134" t="s">
        <v>202</v>
      </c>
      <c r="E5" s="134" t="s">
        <v>220</v>
      </c>
      <c r="F5" s="134"/>
      <c r="G5" s="141" t="s">
        <v>298</v>
      </c>
      <c r="H5" s="134"/>
    </row>
    <row r="6" spans="1:8" ht="26.25" customHeight="1" x14ac:dyDescent="0.2">
      <c r="A6" s="137" t="s">
        <v>178</v>
      </c>
      <c r="B6" s="118"/>
      <c r="C6" s="115" t="s">
        <v>194</v>
      </c>
      <c r="D6" s="135" t="s">
        <v>299</v>
      </c>
      <c r="E6" s="134" t="s">
        <v>217</v>
      </c>
      <c r="F6" s="134"/>
      <c r="G6" s="118"/>
      <c r="H6" s="118"/>
    </row>
    <row r="7" spans="1:8" ht="26.25" customHeight="1" x14ac:dyDescent="0.2">
      <c r="A7" s="137" t="s">
        <v>180</v>
      </c>
      <c r="B7" s="118"/>
      <c r="C7" s="115" t="s">
        <v>292</v>
      </c>
      <c r="D7" s="135" t="s">
        <v>243</v>
      </c>
      <c r="E7" s="134" t="s">
        <v>222</v>
      </c>
      <c r="F7" s="134"/>
      <c r="G7" s="118"/>
      <c r="H7" s="118"/>
    </row>
    <row r="8" spans="1:8" ht="26.25" customHeight="1" x14ac:dyDescent="0.2">
      <c r="A8" s="138" t="s">
        <v>263</v>
      </c>
      <c r="B8" s="115"/>
      <c r="C8" s="115" t="s">
        <v>293</v>
      </c>
      <c r="D8" s="134" t="s">
        <v>206</v>
      </c>
      <c r="E8" s="134" t="s">
        <v>212</v>
      </c>
      <c r="F8" s="134"/>
      <c r="G8" s="118"/>
      <c r="H8" s="118"/>
    </row>
    <row r="9" spans="1:8" ht="26.25" customHeight="1" x14ac:dyDescent="0.2">
      <c r="A9" s="137" t="s">
        <v>182</v>
      </c>
      <c r="B9" s="118"/>
      <c r="C9" s="115" t="s">
        <v>294</v>
      </c>
      <c r="D9" s="135" t="s">
        <v>245</v>
      </c>
      <c r="E9" s="140" t="s">
        <v>223</v>
      </c>
      <c r="F9" s="134"/>
      <c r="G9" s="118"/>
      <c r="H9" s="118"/>
    </row>
    <row r="10" spans="1:8" ht="26.25" customHeight="1" x14ac:dyDescent="0.2">
      <c r="A10" s="137"/>
      <c r="B10" s="118"/>
      <c r="C10" s="115" t="s">
        <v>295</v>
      </c>
      <c r="D10" s="135" t="s">
        <v>247</v>
      </c>
      <c r="E10" s="135"/>
      <c r="F10" s="115"/>
      <c r="G10" s="115"/>
      <c r="H10" s="115"/>
    </row>
    <row r="11" spans="1:8" ht="26.25" customHeight="1" x14ac:dyDescent="0.2">
      <c r="A11" s="137"/>
      <c r="B11" s="118"/>
      <c r="C11" s="141" t="s">
        <v>271</v>
      </c>
      <c r="D11" s="134" t="s">
        <v>208</v>
      </c>
      <c r="E11" s="134"/>
      <c r="F11" s="118"/>
      <c r="G11" s="118"/>
      <c r="H11" s="118"/>
    </row>
    <row r="12" spans="1:8" ht="26.25" customHeight="1" x14ac:dyDescent="0.2">
      <c r="A12" s="138"/>
      <c r="B12" s="115"/>
      <c r="C12" s="115"/>
      <c r="D12" s="115" t="s">
        <v>248</v>
      </c>
      <c r="E12" s="135"/>
      <c r="F12" s="115"/>
      <c r="G12" s="115"/>
      <c r="H12" s="115"/>
    </row>
    <row r="13" spans="1:8" ht="26.25" customHeight="1" x14ac:dyDescent="0.2">
      <c r="A13" s="137"/>
      <c r="B13" s="118"/>
      <c r="C13" s="118"/>
      <c r="D13" s="118" t="s">
        <v>211</v>
      </c>
      <c r="E13" s="134"/>
      <c r="F13" s="118"/>
      <c r="G13" s="118"/>
      <c r="H13" s="118"/>
    </row>
    <row r="14" spans="1:8" ht="26.25" customHeight="1" x14ac:dyDescent="0.2">
      <c r="A14" s="137"/>
      <c r="B14" s="118"/>
      <c r="C14" s="118"/>
      <c r="D14" s="118" t="s">
        <v>212</v>
      </c>
      <c r="E14" s="134"/>
      <c r="F14" s="118"/>
      <c r="G14" s="118"/>
      <c r="H14" s="118"/>
    </row>
    <row r="15" spans="1:8" ht="26.25" customHeight="1" x14ac:dyDescent="0.2">
      <c r="A15" s="137"/>
      <c r="B15" s="118"/>
      <c r="C15" s="118"/>
      <c r="D15" s="118" t="s">
        <v>213</v>
      </c>
      <c r="E15" s="134"/>
      <c r="F15" s="118"/>
      <c r="G15" s="118"/>
      <c r="H15" s="118"/>
    </row>
    <row r="16" spans="1:8" ht="26.25" customHeight="1" x14ac:dyDescent="0.2">
      <c r="A16" s="139"/>
      <c r="B16" s="115"/>
      <c r="C16" s="115"/>
      <c r="D16" s="142" t="s">
        <v>214</v>
      </c>
      <c r="E16" s="134"/>
      <c r="F16" s="118"/>
      <c r="G16" s="118"/>
      <c r="H16" s="118"/>
    </row>
  </sheetData>
  <pageMargins left="0.7" right="0.7" top="0.75" bottom="0.75" header="0.3" footer="0.3"/>
  <pageSetup scale="5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Mapa</vt:lpstr>
      <vt:lpstr>Val. Imp. Corrupcion</vt:lpstr>
      <vt:lpstr>Puntos de riesgo fiscal</vt:lpstr>
      <vt:lpstr>Amenaza y Vulnerabilidad</vt:lpstr>
      <vt:lpstr>Instrucciones</vt:lpstr>
      <vt:lpstr>Control de Actualización</vt:lpstr>
      <vt:lpstr>Datos R fiscal</vt:lpstr>
      <vt:lpstr>'Control de Actualización'!Área_de_impresión</vt:lpstr>
      <vt:lpstr>'Datos R fiscal'!Área_de_impresión</vt:lpstr>
      <vt:lpstr>Instrucciones!Área_de_impresión</vt:lpstr>
      <vt:lpstr>Mapa!Área_de_impresión</vt:lpstr>
      <vt:lpstr>'Puntos de riesgo fiscal'!Área_de_impresión</vt:lpstr>
      <vt:lpstr>'Val. Imp. Corrupcion'!Área_de_impresión</vt:lpstr>
    </vt:vector>
  </TitlesOfParts>
  <Manager/>
  <Company>Universidad Libre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MONTALVO MEJIA</dc:creator>
  <cp:keywords/>
  <dc:description/>
  <cp:lastModifiedBy>Juan Camilo Calderon - SGI</cp:lastModifiedBy>
  <cp:revision/>
  <dcterms:created xsi:type="dcterms:W3CDTF">2005-09-12T15:02:53Z</dcterms:created>
  <dcterms:modified xsi:type="dcterms:W3CDTF">2024-09-27T20:49:52Z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ódigo">
    <vt:lpwstr>ST-AC-06-P-01-F01</vt:lpwstr>
  </property>
  <property fmtid="{D5CDD505-2E9C-101B-9397-08002B2CF9AE}" pid="3" name="Owner">
    <vt:lpwstr>Coordinador de Calidad</vt:lpwstr>
  </property>
  <property fmtid="{D5CDD505-2E9C-101B-9397-08002B2CF9AE}" pid="4" name="Status">
    <vt:lpwstr>Nueva Versión</vt:lpwstr>
  </property>
</Properties>
</file>