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9405" windowHeight="7035"/>
  </bookViews>
  <sheets>
    <sheet name="Linea Base de Usuarios 2019" sheetId="1" r:id="rId1"/>
  </sheets>
  <definedNames>
    <definedName name="_xlnm._FilterDatabase" localSheetId="0" hidden="1">'Linea Base de Usuarios 2019'!$A$5:$S$177</definedName>
    <definedName name="_GoBack" localSheetId="0">'Linea Base de Usuarios 2019'!$O$164</definedName>
    <definedName name="_xlnm.Print_Area" localSheetId="0">'Linea Base de Usuarios 2019'!$A$5:$Q$37</definedName>
  </definedNames>
  <calcPr calcId="125725"/>
</workbook>
</file>

<file path=xl/calcChain.xml><?xml version="1.0" encoding="utf-8"?>
<calcChain xmlns="http://schemas.openxmlformats.org/spreadsheetml/2006/main">
  <c r="L42" i="1"/>
  <c r="N42" s="1"/>
  <c r="K42"/>
  <c r="M42" s="1"/>
  <c r="L50"/>
  <c r="N50" s="1"/>
  <c r="K50"/>
  <c r="M50" s="1"/>
  <c r="L55"/>
  <c r="N55"/>
  <c r="L54"/>
  <c r="N54" s="1"/>
  <c r="K54"/>
  <c r="M54" s="1"/>
  <c r="K15"/>
  <c r="L15"/>
  <c r="N15" s="1"/>
  <c r="M15"/>
  <c r="L39"/>
  <c r="N39" s="1"/>
  <c r="K39"/>
  <c r="M39" s="1"/>
  <c r="L134"/>
  <c r="N134" s="1"/>
  <c r="K134"/>
  <c r="M134" s="1"/>
  <c r="K92"/>
  <c r="M92" s="1"/>
  <c r="K89"/>
  <c r="L89"/>
  <c r="M89"/>
  <c r="N89"/>
  <c r="L177" l="1"/>
  <c r="N177" s="1"/>
  <c r="K177"/>
  <c r="M177" s="1"/>
  <c r="K170"/>
  <c r="L170"/>
  <c r="M170"/>
  <c r="N170"/>
  <c r="K171"/>
  <c r="L171"/>
  <c r="M171"/>
  <c r="N171"/>
  <c r="K172"/>
  <c r="L172"/>
  <c r="M172"/>
  <c r="N172"/>
  <c r="L169"/>
  <c r="N169" s="1"/>
  <c r="K169"/>
  <c r="M169" s="1"/>
  <c r="K160"/>
  <c r="L160"/>
  <c r="M160"/>
  <c r="N160"/>
  <c r="K161"/>
  <c r="L161"/>
  <c r="M161"/>
  <c r="N161"/>
  <c r="K162"/>
  <c r="L162"/>
  <c r="M162"/>
  <c r="N162"/>
  <c r="L159"/>
  <c r="N159" s="1"/>
  <c r="K159"/>
  <c r="M159" s="1"/>
  <c r="L152"/>
  <c r="N152" s="1"/>
  <c r="K152"/>
  <c r="M152" s="1"/>
  <c r="L148"/>
  <c r="N148" s="1"/>
  <c r="K148"/>
  <c r="M148" s="1"/>
  <c r="L144"/>
  <c r="N144" s="1"/>
  <c r="K144"/>
  <c r="M144" s="1"/>
  <c r="L119"/>
  <c r="N119" s="1"/>
  <c r="K119"/>
  <c r="M119" s="1"/>
  <c r="K111"/>
  <c r="L111"/>
  <c r="M111"/>
  <c r="N111"/>
  <c r="K112"/>
  <c r="L112"/>
  <c r="M112"/>
  <c r="N112"/>
  <c r="K113"/>
  <c r="L113"/>
  <c r="M113"/>
  <c r="N113"/>
  <c r="L110"/>
  <c r="N110" s="1"/>
  <c r="K110"/>
  <c r="M110" s="1"/>
  <c r="L107"/>
  <c r="N107" s="1"/>
  <c r="K107"/>
  <c r="M107" s="1"/>
  <c r="L103"/>
  <c r="N103" s="1"/>
  <c r="K103"/>
  <c r="M103" s="1"/>
  <c r="L101"/>
  <c r="N101" s="1"/>
  <c r="K101"/>
  <c r="M101" s="1"/>
  <c r="L100"/>
  <c r="N100" s="1"/>
  <c r="K100"/>
  <c r="M100" s="1"/>
  <c r="L90"/>
  <c r="N90" s="1"/>
  <c r="K90"/>
  <c r="M90" s="1"/>
  <c r="L88"/>
  <c r="N88" s="1"/>
  <c r="K88"/>
  <c r="M88" s="1"/>
  <c r="N74"/>
  <c r="M74"/>
  <c r="L69"/>
  <c r="N69" s="1"/>
  <c r="K69"/>
  <c r="M69" s="1"/>
  <c r="L68"/>
  <c r="N68" s="1"/>
  <c r="K68"/>
  <c r="M68" s="1"/>
  <c r="L67"/>
  <c r="N67" s="1"/>
  <c r="K67"/>
  <c r="M67" s="1"/>
  <c r="L62"/>
  <c r="N62" s="1"/>
  <c r="K62"/>
  <c r="M62" s="1"/>
  <c r="L60"/>
  <c r="N60" s="1"/>
  <c r="K60"/>
  <c r="M60" s="1"/>
  <c r="L58"/>
  <c r="N58" s="1"/>
  <c r="K58"/>
  <c r="M58" s="1"/>
  <c r="L56"/>
  <c r="N56" s="1"/>
  <c r="K56"/>
  <c r="M56" s="1"/>
  <c r="L49"/>
  <c r="N49" s="1"/>
  <c r="K49"/>
  <c r="M49" s="1"/>
  <c r="L47"/>
  <c r="N47" s="1"/>
  <c r="K47"/>
  <c r="M47" s="1"/>
  <c r="L46"/>
  <c r="N46" s="1"/>
  <c r="K46"/>
  <c r="M46" s="1"/>
  <c r="L43"/>
  <c r="N43" s="1"/>
  <c r="K43"/>
  <c r="M43" s="1"/>
  <c r="L45"/>
  <c r="K45"/>
  <c r="L44"/>
  <c r="K44"/>
  <c r="K41"/>
  <c r="L41"/>
  <c r="M41"/>
  <c r="N41"/>
  <c r="L40"/>
  <c r="N40" s="1"/>
  <c r="K40"/>
  <c r="M40" s="1"/>
  <c r="L36"/>
  <c r="N36" s="1"/>
  <c r="K36"/>
  <c r="M36" s="1"/>
  <c r="L30"/>
  <c r="N30" s="1"/>
  <c r="K30"/>
  <c r="M30" s="1"/>
  <c r="L28"/>
  <c r="N28" s="1"/>
  <c r="K28"/>
  <c r="M28" s="1"/>
  <c r="L26"/>
  <c r="N26" s="1"/>
  <c r="K26"/>
  <c r="M26" s="1"/>
  <c r="L19"/>
  <c r="N19" s="1"/>
  <c r="K19"/>
  <c r="M19" s="1"/>
  <c r="K13"/>
  <c r="L13"/>
  <c r="M13"/>
  <c r="N13"/>
  <c r="K14"/>
  <c r="L14"/>
  <c r="N14" s="1"/>
  <c r="M14"/>
  <c r="L12"/>
  <c r="N12" s="1"/>
  <c r="K12"/>
  <c r="M12" s="1"/>
  <c r="N124"/>
  <c r="M124"/>
  <c r="M59"/>
  <c r="L9"/>
  <c r="N9" s="1"/>
  <c r="K9"/>
  <c r="M9" s="1"/>
  <c r="K11"/>
  <c r="M11" s="1"/>
  <c r="N51"/>
  <c r="M51"/>
  <c r="N104"/>
  <c r="M104"/>
  <c r="N16"/>
  <c r="M16"/>
  <c r="N120" l="1"/>
  <c r="M120"/>
  <c r="N83" l="1"/>
  <c r="M83"/>
</calcChain>
</file>

<file path=xl/comments1.xml><?xml version="1.0" encoding="utf-8"?>
<comments xmlns="http://schemas.openxmlformats.org/spreadsheetml/2006/main">
  <authors>
    <author>Luis Fernando Castro</author>
    <author>Admin</author>
  </authors>
  <commentList>
    <comment ref="G5" authorId="0">
      <text>
        <r>
          <rPr>
            <b/>
            <sz val="9"/>
            <rFont val="Tahoma"/>
            <family val="2"/>
          </rPr>
          <t>Luis Fernando Castro:</t>
        </r>
        <r>
          <rPr>
            <sz val="9"/>
            <rFont val="Tahoma"/>
            <family val="2"/>
          </rPr>
          <t xml:space="preserve">
TOMARLO DE LA RESOLUCION DONDE CORRESPONDE</t>
        </r>
      </text>
    </comment>
    <comment ref="B40" authorId="0">
      <text>
        <r>
          <rPr>
            <b/>
            <sz val="9"/>
            <rFont val="Tahoma"/>
            <family val="2"/>
          </rPr>
          <t>Luis Fernando Castro:</t>
        </r>
        <r>
          <rPr>
            <sz val="9"/>
            <rFont val="Tahoma"/>
            <family val="2"/>
          </rPr>
          <t xml:space="preserve">
EN LA RES 0631 ESTA CONSIDERADO UN USUARIO CON CARGA SUPERIOR A LOS 3000 KG/DIA, E S DECIR, CUANDO TIENEN MAS DE 60.000 PERSONAS O HABITANTES SERVIDOS.
Si fuera menos de 60.000, los valores serian de 90 y 90 paraDBO Y SST respectivamente.</t>
        </r>
      </text>
    </comment>
    <comment ref="G40" authorId="0">
      <text>
        <r>
          <rPr>
            <b/>
            <sz val="9"/>
            <rFont val="Tahoma"/>
            <family val="2"/>
          </rPr>
          <t>Luis Fernando Castro:</t>
        </r>
        <r>
          <rPr>
            <sz val="9"/>
            <rFont val="Tahoma"/>
            <family val="2"/>
          </rPr>
          <t xml:space="preserve">
TOMADO DE PAGINA 7 RESOLUCION 0631</t>
        </r>
      </text>
    </comment>
    <comment ref="B51" authorId="1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criterio se eliminaron las otras dos revision </t>
        </r>
      </text>
    </comment>
    <comment ref="B136" authorId="1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USUARIO NUEVO</t>
        </r>
      </text>
    </comment>
  </commentList>
</comments>
</file>

<file path=xl/sharedStrings.xml><?xml version="1.0" encoding="utf-8"?>
<sst xmlns="http://schemas.openxmlformats.org/spreadsheetml/2006/main" count="859" uniqueCount="583">
  <si>
    <t>PROGRAMA: TASA RETRIBUTIVA POR DESCARGAS LIQUIDAS PUNTUALES</t>
  </si>
  <si>
    <t xml:space="preserve">Linea base de Usuarios y cargas de las cuencas y tramos definidos por la CRA, para revisión por parte de los Usuarios y la corporación. </t>
  </si>
  <si>
    <t xml:space="preserve">Nota importante: </t>
  </si>
  <si>
    <t>Lugar de vertimiento</t>
  </si>
  <si>
    <t>Empresa</t>
  </si>
  <si>
    <t>Caudal  (L/s)</t>
  </si>
  <si>
    <t>Tiempo de descarga</t>
  </si>
  <si>
    <t>Carga base a 2019</t>
  </si>
  <si>
    <t>Fuente de Información</t>
  </si>
  <si>
    <t>Permiso</t>
  </si>
  <si>
    <t xml:space="preserve">Kg/Mes </t>
  </si>
  <si>
    <t>Kg/Año</t>
  </si>
  <si>
    <t>Horas/dia</t>
  </si>
  <si>
    <t>Dias/mes</t>
  </si>
  <si>
    <t>DBO5</t>
  </si>
  <si>
    <t>SST</t>
  </si>
  <si>
    <t>CUENCA DEL RÍO MAGDALENA - SUBCUENCAS 2904-2, 2904-3, 2904-4 (Soledad, Malambo, Sabanagrande, Santo Tomás, Palmar de Varela, Baranoa y Polonuevo)</t>
  </si>
  <si>
    <t>Ciénaga El Convento</t>
  </si>
  <si>
    <t>PARQUE INDUSTRIAL DE MALAMBO S.A - PIMSA</t>
  </si>
  <si>
    <t>Ciénaga Mesolandia</t>
  </si>
  <si>
    <t>GRANOS Y CEREALES DE COLOMBIA</t>
  </si>
  <si>
    <t>Ciénaga de convento</t>
  </si>
  <si>
    <t>INTERPELLI</t>
  </si>
  <si>
    <t>Río Magdalena</t>
  </si>
  <si>
    <t>ZOOCRIADERO VILLA GILE</t>
  </si>
  <si>
    <t>CEMENTOS ARGOS PLANTA DE SABANAGRANDE</t>
  </si>
  <si>
    <t>Arroyo Bañon - Arroyo Grande</t>
  </si>
  <si>
    <t>LAVANDERIA FAMILIAR</t>
  </si>
  <si>
    <t>POSTOBON S.A.</t>
  </si>
  <si>
    <t>Ciénaga de Malambo</t>
  </si>
  <si>
    <t>INGREDION COLOMBIA S.A.</t>
  </si>
  <si>
    <t>Ciénaga de Mesolandia</t>
  </si>
  <si>
    <t xml:space="preserve">COMANDO AEREO DE COMBATE - CACOM III  </t>
  </si>
  <si>
    <t>BATALLÓN DE INGENIEROS No. 2 VERGARA Y VELAZCO</t>
  </si>
  <si>
    <t xml:space="preserve">EMPAQUES INDUSTRIALES COLOMBIANOS S.A. </t>
  </si>
  <si>
    <t xml:space="preserve">FABRICA DE BOLSAS DE PAPEL UNIBOL S.A. </t>
  </si>
  <si>
    <t xml:space="preserve">INDUSTRIAS PUROPOLLO </t>
  </si>
  <si>
    <t>BAYER CropSience</t>
  </si>
  <si>
    <t>Caño Pinguillo</t>
  </si>
  <si>
    <t>Arroyo Grande</t>
  </si>
  <si>
    <t>Arroyo El Salado - Río Magdalena</t>
  </si>
  <si>
    <t xml:space="preserve">AGUAS DE MALAMBO  </t>
  </si>
  <si>
    <t>Arroyo Platanal - Río Magdalena</t>
  </si>
  <si>
    <t xml:space="preserve">CI CURTIEMBRES DEL CARIBE </t>
  </si>
  <si>
    <t>Arroyo El Salado</t>
  </si>
  <si>
    <t>BIMBO S.A.</t>
  </si>
  <si>
    <t>INDUSTRIAS COLOMBIA Y CIA - INDUCOL</t>
  </si>
  <si>
    <t>TERMOBARRANQUILLA S.A. E.S.P TEBSA</t>
  </si>
  <si>
    <t>Poza séptica</t>
  </si>
  <si>
    <t xml:space="preserve">Campo de infiltración </t>
  </si>
  <si>
    <t>INDAGRO LTDA.</t>
  </si>
  <si>
    <t>Riego de zonas verdes (jardines de las instalaciones)</t>
  </si>
  <si>
    <t>FRIGOECOL</t>
  </si>
  <si>
    <t>Despues de tratarlas las envian al alcantarillado (Soledad)</t>
  </si>
  <si>
    <t>CURTIEMBRE EXOTIKA LEATHER</t>
  </si>
  <si>
    <t>Riego de zonas verdes (tratamiento de aguas residuales domésticas)</t>
  </si>
  <si>
    <t>CELTA S.A.</t>
  </si>
  <si>
    <t>Riego de Pastos</t>
  </si>
  <si>
    <t>Caracterización 2010</t>
  </si>
  <si>
    <t>CUENCA DEL RÍO MAGDALENA - SUBCUENCAS 2904-5, 2904-6, 2904-4 (Ponedera, Campo de la Cruz, Candelaria y Súan)</t>
  </si>
  <si>
    <t>ALCALDÍA MUNICIPAL DE CANDELARIA</t>
  </si>
  <si>
    <t xml:space="preserve">ALCALDÍA MUNICIPAL DE SUAN  </t>
  </si>
  <si>
    <t>ALCALDÍA MUNICIPAL DE CAMPO DE LA CRUZ</t>
  </si>
  <si>
    <t>ZOOCRIADERO LAS TRINITARIAS LTDA</t>
  </si>
  <si>
    <t>Riego de Pastos (Finca extensión 20 Ha)</t>
  </si>
  <si>
    <t>Pozas sépticas</t>
  </si>
  <si>
    <t>CENTRO DE SALUD PONEDERA</t>
  </si>
  <si>
    <t>CUENCA DEL RÍO MAGDALENA - SUBCUENCAS 2904-1 (Barranquilla)</t>
  </si>
  <si>
    <t>Rio Magdalena</t>
  </si>
  <si>
    <t xml:space="preserve">TRIPLE A BARRANQUILLA***     </t>
  </si>
  <si>
    <t xml:space="preserve">Río Magdalena </t>
  </si>
  <si>
    <t>CUENCA LITORAL- SUBCUENCAS 1401-1, 1401-2, 1401-3, 1401-4, 1401-5, 2904-1 (Puerto Colombia, Tubará, Juan de Acosta, Piojó, Galapa y Barranquilla)</t>
  </si>
  <si>
    <t>COMERCIALIZADORA INTERNACIONAL CAMAGUEY: CURTIDORA</t>
  </si>
  <si>
    <t xml:space="preserve">Arroyo Cañas… llega al Arroyo León </t>
  </si>
  <si>
    <t>PARQUE INDUSTRIAL GALAPA S.A.S.***</t>
  </si>
  <si>
    <t>Arroyo Cañas</t>
  </si>
  <si>
    <t>ZOOCRIADERO DEL CARIBE COLOMBIANO</t>
  </si>
  <si>
    <t>Tratada es enviada a un jaguey y utilizada para riego</t>
  </si>
  <si>
    <t>MATADERO CAMAGUEY</t>
  </si>
  <si>
    <t>Laguna de descargue</t>
  </si>
  <si>
    <t>ORGANIZACIÓN TERPEL S.A. (Baranoa)</t>
  </si>
  <si>
    <t>Pozo de absorción</t>
  </si>
  <si>
    <t>CENTRO RECREACIONAL COMBARRANQUILLA SOLINILLA</t>
  </si>
  <si>
    <t xml:space="preserve">Servicios   </t>
  </si>
  <si>
    <t>CENTRO RECREACIONAL COMFAMILIAR TURIPANA</t>
  </si>
  <si>
    <t>Riego de zonas verdes</t>
  </si>
  <si>
    <t>UNIVERSIDAD DEL NORTE</t>
  </si>
  <si>
    <t>Pozas sépticas- Son recogidas por SUPROMA para disponerlas en laguna de oxidación</t>
  </si>
  <si>
    <t>JARDINES DE LA ETERNIDAD NORTE</t>
  </si>
  <si>
    <t>Cementerio</t>
  </si>
  <si>
    <t>Riego de jardines y Zonas verdes</t>
  </si>
  <si>
    <t>ESE HOSPITAL DE JUAN DE ACOSTA</t>
  </si>
  <si>
    <t>HOSPITAL VERA JUDIT DE PIOJO</t>
  </si>
  <si>
    <t>CUENCA DEL CANAL DEL DIQUE - SUBCUENCAS 2903-1, 2903-2, 2903-3 (Repelón, Luruaco, Manatí, Sabanalarga, Santa Lucia y Usiacurí)</t>
  </si>
  <si>
    <t>Embalse del Guajaro</t>
  </si>
  <si>
    <t>ZOOAGRO</t>
  </si>
  <si>
    <t>Quebrada</t>
  </si>
  <si>
    <t>ZOOCRIADERO BABILONIA &amp; CIA. LTDA</t>
  </si>
  <si>
    <t>Embalse del Guájaro</t>
  </si>
  <si>
    <t xml:space="preserve">GRANJA PISCICOLA ESPAÑA </t>
  </si>
  <si>
    <t>AGROPECUARIA EL SILENCIO LTDA.</t>
  </si>
  <si>
    <t>Arroyo El Banco</t>
  </si>
  <si>
    <t>ZOOCRIADERO AGROZOCRIA</t>
  </si>
  <si>
    <t>ACUACULTIVOS EL GUÁJARO</t>
  </si>
  <si>
    <t>Canal del Dique</t>
  </si>
  <si>
    <t>MATADERO DE SABANALARGA</t>
  </si>
  <si>
    <t xml:space="preserve">ALCALDÍA MUNICIPAL DE LURUACO </t>
  </si>
  <si>
    <t xml:space="preserve">Campo de Infiltración </t>
  </si>
  <si>
    <t>Procesamiento de lacteos.</t>
  </si>
  <si>
    <t>TIPO</t>
  </si>
  <si>
    <t>Concentracion de la descarga a 2019 (mg/l)</t>
  </si>
  <si>
    <t>LIMITE PERMISIBLE (RESOLUCION  0631 DE 2015)</t>
  </si>
  <si>
    <t>RESOLUCION 0631</t>
  </si>
  <si>
    <t>ARD O ARnD DE MUNICIPIOS O ESP´S</t>
  </si>
  <si>
    <t>Fabricacion de articulos de piel, curtidos…</t>
  </si>
  <si>
    <t>Resolución 633 DEL 2017</t>
  </si>
  <si>
    <t>Curtido y recurtido de cueros; recurtido y teñido de pi</t>
  </si>
  <si>
    <t>ORGANICOS DE LA REGION CARIBE S.A.S.</t>
  </si>
  <si>
    <t>Auto 1434 DE 2018</t>
  </si>
  <si>
    <t>Resolución 211 del 2017</t>
  </si>
  <si>
    <t xml:space="preserve">Arroyo león </t>
  </si>
  <si>
    <t>Radicado 11876-2018 Caracterización</t>
  </si>
  <si>
    <t>Resolución 160 de 2017</t>
  </si>
  <si>
    <t>PROMOTORA DE TERRENOS DEL CARIBE S.A.S (Altos de Monticello)</t>
  </si>
  <si>
    <t>PROMOTORA DE TERRENOS DEL CARIBE S.A.S (Bosques de Monticello)</t>
  </si>
  <si>
    <t>Resolución 356 DE 2017</t>
  </si>
  <si>
    <t>Resolución 524 de 2017</t>
  </si>
  <si>
    <t>Suelo (Difuso)</t>
  </si>
  <si>
    <t>Riego zonas verdes</t>
  </si>
  <si>
    <t>Riego (pilas de abono)</t>
  </si>
  <si>
    <t>resolucion 890 del 2017</t>
  </si>
  <si>
    <t>CODIGO CIIU</t>
  </si>
  <si>
    <t>Actividades de saneamiento ambiental y otros servicios de gestión de desechos</t>
  </si>
  <si>
    <t>Actividades inmobiliarias realizadas con bienes propios o arrendados</t>
  </si>
  <si>
    <t>Actividades de otras asociaciones n.c.p</t>
  </si>
  <si>
    <t>EDS Automotriz Piojo</t>
  </si>
  <si>
    <t>DESCRIPCION CIIU</t>
  </si>
  <si>
    <t>Resolución 593 del 2017</t>
  </si>
  <si>
    <t>COMBUSTIBLES PALMAR SAS</t>
  </si>
  <si>
    <t>4731/4731</t>
  </si>
  <si>
    <t>ND</t>
  </si>
  <si>
    <t xml:space="preserve">Resolución 408  de 2018 </t>
  </si>
  <si>
    <t>Fabricación de otros productos químicos n.c.p.</t>
  </si>
  <si>
    <t>Resolución 0062  de 2016</t>
  </si>
  <si>
    <t>Consorcio Industrial Aleados del Cobre S.A</t>
  </si>
  <si>
    <t>Radicado 8514 del 2018</t>
  </si>
  <si>
    <t xml:space="preserve">Resolución 193 del 2016 </t>
  </si>
  <si>
    <t>3290/7110</t>
  </si>
  <si>
    <t xml:space="preserve"> STEEL CITY LTDA</t>
  </si>
  <si>
    <t>Arroyo cañas pta 4</t>
  </si>
  <si>
    <t>Auto 1239 de 2019</t>
  </si>
  <si>
    <t>Resolución 584 de 2019</t>
  </si>
  <si>
    <t>METROPOLITANA DE COMBUSTIBLES LTDA</t>
  </si>
  <si>
    <t>Suelo (pozo de infiltracion )</t>
  </si>
  <si>
    <t>Resolución 700 del 2015</t>
  </si>
  <si>
    <t>Alpina Productos Alimenticios S.A.</t>
  </si>
  <si>
    <t>jagüey playón grande y campo de infiltración</t>
  </si>
  <si>
    <t>Resolución 362 DEL 2016</t>
  </si>
  <si>
    <t>Otras industrias manufactureras n.c.p</t>
  </si>
  <si>
    <t>Resolución 799 de 2019</t>
  </si>
  <si>
    <t>Darsena del Rio Magdalena</t>
  </si>
  <si>
    <t>Auto 18 13 de 2015</t>
  </si>
  <si>
    <t>Resolucion 0909 del 2015</t>
  </si>
  <si>
    <t>8</t>
  </si>
  <si>
    <t>30</t>
  </si>
  <si>
    <t>Radicado 2722 del 2018</t>
  </si>
  <si>
    <t>se renovo el permiso de vertimiento a resolucion 268 del 2017</t>
  </si>
  <si>
    <t>Auto 251 del 2019</t>
  </si>
  <si>
    <t>Resolución 929 de 2016</t>
  </si>
  <si>
    <t>Actividades de Defensa</t>
  </si>
  <si>
    <t xml:space="preserve">Generación de energia eletrica </t>
  </si>
  <si>
    <t>Auto 1068 del 2019</t>
  </si>
  <si>
    <t>Fabricación de productos farmacéuticos, sustancias químicas medicinales y productos
botánicos de uso farmacéutico</t>
  </si>
  <si>
    <t>Fabricación de sustancias y productos químicos básicos»</t>
  </si>
  <si>
    <t>Auto 1065 de 2019</t>
  </si>
  <si>
    <t xml:space="preserve">Resolución 095 de 2017 </t>
  </si>
  <si>
    <t>NALCO DE COLOMBIA LTDA (ARnD)</t>
  </si>
  <si>
    <t>NALCO DE COLOMBIA LTDA(ARD)</t>
  </si>
  <si>
    <t>Dow AgroSciences de Colombia S.A.(ARnD)</t>
  </si>
  <si>
    <t>Fabricación de otros productos químicos n.c.p</t>
  </si>
  <si>
    <t>Resolución 763 de 2019</t>
  </si>
  <si>
    <t>Radicado 1060 del 2018</t>
  </si>
  <si>
    <t>Resolución 187 DEL 2016</t>
  </si>
  <si>
    <t>Fabricación de artículos de hormigón, cemento y yeso</t>
  </si>
  <si>
    <t>Resolución 279 DEL 2016</t>
  </si>
  <si>
    <t>Producción, procesamiento y conservación de carne y productos cárnicos</t>
  </si>
  <si>
    <t>FABRICACIÓN DE VIDRIO,PRODUCTOS DE VIDRIO,CEMENTO ,CAL Y YESO.</t>
  </si>
  <si>
    <t xml:space="preserve">FABRICACIÓN DE SUSTANCIAS Y PRODUCTOS QUÍMICOS </t>
  </si>
  <si>
    <t>GANADERÍA DE BOVINO,BUFALINO,EQUINO,OVINO Y/O CAPRINO (BENEFICIO)</t>
  </si>
  <si>
    <t xml:space="preserve">GENERACION DE ENERGIA ELECTRICA </t>
  </si>
  <si>
    <t xml:space="preserve">FABRICACION DE PRODUCTOS FARMAVEUTICOS ,SUSTANCIAS QUIMICAS MEDICINALES Y PRODUCTOS BOTANICOS DE USO FARMACEUTICO </t>
  </si>
  <si>
    <t xml:space="preserve">TRATAMIENTO Y DISPOSICION DE RESIDUOS </t>
  </si>
  <si>
    <t xml:space="preserve">FABRICACIÓN DE ARTÍCULOS DE PIEL,CURTIDO Y ADOBO DE PIELES </t>
  </si>
  <si>
    <t xml:space="preserve">ELABORACIÓN DE PRODUCTOS LÁCTEOS </t>
  </si>
  <si>
    <t>HOSPITAL DEPARTAMENTAL JUAN DOMINGUEZ ROMERO DE SOLEDAD E.S.E.</t>
  </si>
  <si>
    <t xml:space="preserve">Alcantaririllado municipal </t>
  </si>
  <si>
    <t xml:space="preserve">ACTIVIDADES DE LA ATENCION A LA SALUD HUMANA -ATENCION MEDICA CON Y SIN INTERNACION </t>
  </si>
  <si>
    <t>CLINICA "SAN RAFAEL LTDA."</t>
  </si>
  <si>
    <t xml:space="preserve">Alcantarrillado Municipal </t>
  </si>
  <si>
    <t>Informe técnico 702 de 2018</t>
  </si>
  <si>
    <t>Resolución 755 de 2017</t>
  </si>
  <si>
    <t>Actividades de hospitales y clínicas, con internación</t>
  </si>
  <si>
    <t>INVERSIONES Y CONBUSTIBLES LA MARIA S. EN C,</t>
  </si>
  <si>
    <t>Radicado 6957 del 2018</t>
  </si>
  <si>
    <t>Resolución 381 del 2017</t>
  </si>
  <si>
    <t>Transporte de pasajeros</t>
  </si>
  <si>
    <t>GNE SOLUC</t>
  </si>
  <si>
    <t>Comercio al por menor de combustible para automotores</t>
  </si>
  <si>
    <t>VENTA Y DISTRIBUCIÓN (DOWNSTREAM)</t>
  </si>
  <si>
    <t xml:space="preserve">Radicado 2343 - 2018 caracterizacion </t>
  </si>
  <si>
    <t>EDS PAPIROS PARK</t>
  </si>
  <si>
    <t xml:space="preserve">Pozos y gestor </t>
  </si>
  <si>
    <t>Resolucón 475 de 2017</t>
  </si>
  <si>
    <t>DISTRACOM S.A.</t>
  </si>
  <si>
    <t>Resolución 541  de 2016</t>
  </si>
  <si>
    <t>2410/4752</t>
  </si>
  <si>
    <t>Alambres y Mallas S.A.</t>
  </si>
  <si>
    <t>Alcantarillado</t>
  </si>
  <si>
    <t>Radicado 2525 del 2019</t>
  </si>
  <si>
    <t>Resolución 278 del 2016</t>
  </si>
  <si>
    <t>Glassven Colombia S.A.</t>
  </si>
  <si>
    <t>Industrias básicas de otros metales no ferrosos</t>
  </si>
  <si>
    <t>Resolución 684 del 2017</t>
  </si>
  <si>
    <t>Ingenieria y Mineria de la Costa S.A. INGECOST</t>
  </si>
  <si>
    <t>Resolución  569 DEL 2016</t>
  </si>
  <si>
    <t>Extracción de piedra, arena, arcillas comunes, yeso y anhidrita</t>
  </si>
  <si>
    <t xml:space="preserve"> CONSERVAS CALIFORNIA S.A.S.</t>
  </si>
  <si>
    <t>Alcantarrillado</t>
  </si>
  <si>
    <t xml:space="preserve">Radicado 2328 - 2018 caracterizacion </t>
  </si>
  <si>
    <t>FLP PROCESADOS S.A.S</t>
  </si>
  <si>
    <t>alcantarillado</t>
  </si>
  <si>
    <t>Procesamiento y conservacion de frutas,legumbres,hortalizas y tuberculos.</t>
  </si>
  <si>
    <t xml:space="preserve">Resolución 498 del 2017 </t>
  </si>
  <si>
    <t xml:space="preserve">Elaboración de productos de molineria </t>
  </si>
  <si>
    <t>Resolución 814 del 2015</t>
  </si>
  <si>
    <t>Resolución 434 DEL 2016</t>
  </si>
  <si>
    <t>Elaboración de productos lácteos</t>
  </si>
  <si>
    <t>Velero sunbeach</t>
  </si>
  <si>
    <t>Resolución 315 del 2017</t>
  </si>
  <si>
    <t>&lt;5,0</t>
  </si>
  <si>
    <t>Radicado 4969 DEL 2018</t>
  </si>
  <si>
    <t>Resolución 409 DEL 2016</t>
  </si>
  <si>
    <t>Resolucion 805 del 2019</t>
  </si>
  <si>
    <t>1011/4620</t>
  </si>
  <si>
    <t>Procesamiento y conservación de carne y productos cárnicos/comercio al por mayor de materias primas agropecuarias; animales vivos</t>
  </si>
  <si>
    <t>Almacenamiento y depósito</t>
  </si>
  <si>
    <t>Radicado 6709 del 2017</t>
  </si>
  <si>
    <t>Resolución 922 DEL 2017</t>
  </si>
  <si>
    <t>0149</t>
  </si>
  <si>
    <t>Cría de otros animales n.c.p.</t>
  </si>
  <si>
    <t>PROCESAMIENTO DE HORTALIZAS, FRUTAS,LEGUMBRES, RAÍCES Y TUBÉRCULOS</t>
  </si>
  <si>
    <t>GRUPO AEROPORTUARIO DEL CARIBE S.A.S</t>
  </si>
  <si>
    <t>Riego de jardines y zonas verdes previo tratamiento</t>
  </si>
  <si>
    <t xml:space="preserve">Operación de Aeropuertos </t>
  </si>
  <si>
    <t>Informe Técnico 01329 de 2019</t>
  </si>
  <si>
    <t>731 del 2016</t>
  </si>
  <si>
    <t>813 del 2016</t>
  </si>
  <si>
    <t xml:space="preserve">Alcantarillado </t>
  </si>
  <si>
    <t>CLINICA DE LA POLICIA REGIONAL DEL CARIBE (ARnD)</t>
  </si>
  <si>
    <t>Radicado 728 del 2018</t>
  </si>
  <si>
    <t>Resolución 715 del 2015</t>
  </si>
  <si>
    <t>TEMPLADO S.A</t>
  </si>
  <si>
    <t>Transelca S.A. ESP</t>
  </si>
  <si>
    <t>Auto 939 del 2019</t>
  </si>
  <si>
    <t>Resolución 686 del 2015</t>
  </si>
  <si>
    <t>Resolución 712 del 2015</t>
  </si>
  <si>
    <t>IMPALA TERMINALS COLOMBIA S.A.S.</t>
  </si>
  <si>
    <t>Río Magdalena y canal del dique</t>
  </si>
  <si>
    <t>5022</t>
  </si>
  <si>
    <t>Transporte fluvial de carga</t>
  </si>
  <si>
    <t xml:space="preserve">AGUAS RESIDUALES DOMESTICAS (ARD) DE LAS SOLUCIONES INDIVIDUALES DE SANEAMIENTO DE VIVIENDAS UNIFAMILIARES O BIFAMILIARES </t>
  </si>
  <si>
    <t>8523/8610</t>
  </si>
  <si>
    <t xml:space="preserve"> Educación media técnica y de formación laboral/Actividades de hospitales y clínicas, con internación</t>
  </si>
  <si>
    <t>Radicado 530 del 2019</t>
  </si>
  <si>
    <t>Radicado 583 del 2019</t>
  </si>
  <si>
    <t>Radicado 91084 del  2019</t>
  </si>
  <si>
    <t>Radicado 5945 del 2019</t>
  </si>
  <si>
    <t>Radicado 220 del 2019</t>
  </si>
  <si>
    <t xml:space="preserve">Radicado 1440 del 2019 </t>
  </si>
  <si>
    <t xml:space="preserve"> Resolucion 670 del 2016</t>
  </si>
  <si>
    <t xml:space="preserve">Zona Franca CELSIA S.A. </t>
  </si>
  <si>
    <t>Auto 1479 del 2017</t>
  </si>
  <si>
    <t>Resolución 946 de 2015</t>
  </si>
  <si>
    <t>Zona Franca de Barranquilla s.a.s. U.O.Z.F.</t>
  </si>
  <si>
    <t>Arroyo Caña pta1</t>
  </si>
  <si>
    <t>Radicado 712 del 2019</t>
  </si>
  <si>
    <t>Radicado 1455 del 2019</t>
  </si>
  <si>
    <t>HOTELES PARQUEADEROS Y SERVICIENTROS "HOPA" S.A.S</t>
  </si>
  <si>
    <t>Resolucion  656 del 2016</t>
  </si>
  <si>
    <t xml:space="preserve">Alojamiento en hoteles </t>
  </si>
  <si>
    <t>AVICOLA NACIONAL S.A.</t>
  </si>
  <si>
    <t xml:space="preserve">suelo infiltracion </t>
  </si>
  <si>
    <t>0145</t>
  </si>
  <si>
    <t>Cría de aves de corral</t>
  </si>
  <si>
    <t>GANADERÍA DE AVES DE CORRAL INCUBACION Y CRIA</t>
  </si>
  <si>
    <t>Informe tecnico  1411 de 2018</t>
  </si>
  <si>
    <t>ZOOCRIADERO REPTILES S.A.S.</t>
  </si>
  <si>
    <t xml:space="preserve">Campo de infiltración y canal del dique </t>
  </si>
  <si>
    <t>Resolución  803 del 2014</t>
  </si>
  <si>
    <t>Resolución  803 del 2015</t>
  </si>
  <si>
    <t>ZOOCRIADERO CROCODILIA S.A.</t>
  </si>
  <si>
    <t>Campo de infiltracion</t>
  </si>
  <si>
    <t>Resolución 0816 del 2015</t>
  </si>
  <si>
    <t>Resolucion 816 del 2015</t>
  </si>
  <si>
    <t>TERRENORTE S.A.S</t>
  </si>
  <si>
    <t>Rresolución 356 DE 2017</t>
  </si>
  <si>
    <t>Fabricación de abonos y compuestos inorgánicos nitrogenados</t>
  </si>
  <si>
    <t>Resolución 166 del 2016</t>
  </si>
  <si>
    <t>EDS Salcedo y Muñoz Inversiones S.A.S</t>
  </si>
  <si>
    <t>4690/4731</t>
  </si>
  <si>
    <t>Comercio al por mayor no especializado/Comercio al por menor de combustible para automotores</t>
  </si>
  <si>
    <t>CANTERAS DE COLOMBIA S.A.S</t>
  </si>
  <si>
    <t>Campo de Infiltración</t>
  </si>
  <si>
    <t>Resolución 467 del 2016</t>
  </si>
  <si>
    <t>CURTIEMBRE MILLENIUM SAS</t>
  </si>
  <si>
    <t>Resolución 956 del 2015</t>
  </si>
  <si>
    <t>Resolución 160 del 2016</t>
  </si>
  <si>
    <t xml:space="preserve"> Fabricación de cemento, cal y yeso</t>
  </si>
  <si>
    <t>EXOTIKA LEATHER S.A.S. ( Zoocriadero BETLAHEM Ltda -Finca San José)</t>
  </si>
  <si>
    <t>Embalse el guajaro</t>
  </si>
  <si>
    <t>Radicado 6820-2017 Caracterización</t>
  </si>
  <si>
    <t>162 de 2017</t>
  </si>
  <si>
    <t>ELABORACIÓN DE PRODUCTOS ALIMENTICIOS</t>
  </si>
  <si>
    <t>GANADERÍA DE AVES DE CORRAL  BENEFICIO</t>
  </si>
  <si>
    <t>Resolución 896 del 2017</t>
  </si>
  <si>
    <t>Radicado 6941 del 2018</t>
  </si>
  <si>
    <t xml:space="preserve">  </t>
  </si>
  <si>
    <t>AGUAS RESIDUALES DOMÉSTICAS (ARD), Y DE LAS AGUAS RESIDUALES DEL SERVICIO PÚBLICO DE AGUAS SUPERFICIALES, CON UNA CARGA MENOR O IGUAL A 625,00 kg/DÍA DBO5</t>
  </si>
  <si>
    <t>FABRICACIÓN DE ABONOS Y COMPUESTOS  INORGANICOS NITROGENADOS</t>
  </si>
  <si>
    <t>EXTRACCIÓN DE CARBÓN DE PIEDRA Y LIGNITO</t>
  </si>
  <si>
    <t>Curtido y recurtido de cueros; recurtido y teñido de pieles</t>
  </si>
  <si>
    <t xml:space="preserve">VALORES LÍMITES MÁXIMOS PERMISIBLES </t>
  </si>
  <si>
    <t>AGUAS RESIDUALES DOMÉSTICAS (ARD), Y DE LAS AGUAS RESIDUALES DEL SERVICIO PÚBLICO DE AGUAS SUPERFICIALES, CON UNA CARGA MAYOR A 625   kg/DÍA DÍA MENOR O IGUAL A 3000,00 kg/DÍA DBO5</t>
  </si>
  <si>
    <t xml:space="preserve">FABRICACION DE PLAGUICIDAS Y OTROS PRODUCTOS QUIMICOS DE USO AGROPECUARIO </t>
  </si>
  <si>
    <t>CONSULTA DEMETAS DE CARGAS 2019 - 2024</t>
  </si>
  <si>
    <t>Nota para las EMPRESAS DE SERVICIOS PÚBLICOS</t>
  </si>
  <si>
    <t xml:space="preserve">Si no existe alcantarillado existe un doble problema: </t>
  </si>
  <si>
    <t>1. La carga generada es equivalente a la generada por TODA LA POBLACIÓN, la cual está llegando indirectamente a todos los cuerpos de agua.</t>
  </si>
  <si>
    <t>2. Tiene un gravísimo problema de salud pública dadas las condiciones de inexistencia de un adecuado sistema de recolección, manejo y tratamiento de aguas negras.</t>
  </si>
  <si>
    <t>Su línea base calculada por la  metodología RAS es igual a la población del casco urbano  multiplicada por 0,043 kg/persona-día, y multiplicada por 365 días al año para DBO5. Para SST es es la misma operación pero el factor percapita es de 0,045 kg/persona - día.</t>
  </si>
  <si>
    <t>Fabricación de artículos de plástico n.c.p.</t>
  </si>
  <si>
    <t>Radicado 764 de 2019</t>
  </si>
  <si>
    <t>Resolución 0621 de 2018</t>
  </si>
  <si>
    <t>Fabricación de papel y cartón ondulado (corrugado); fabricación de envases, empaques y de embalajes de papel y cartón</t>
  </si>
  <si>
    <t>Resolución 599 de 2018</t>
  </si>
  <si>
    <t>Radicado 0822 de 2019</t>
  </si>
  <si>
    <t>ACTIVIDADES INDUSTRIALES, COMERCIALES O DE SERVICIOS DIFERENTES A LAS CONTEMPLADAS EN LOS CAPÍTULOS V Y VI CON VERTIMIENTOS PUNTUALES A CUERPOS DE AGUA SUPERFICIALES.</t>
  </si>
  <si>
    <t>ACTIVIDADES INDUSTRIALES, COMERCIALES O DE SERVICIOS DIFERENTES A LAS CONTEMPLADAS EN LOS CAPÍTULOS V Y VI CON VERTIMIENTOS PUNTUALES Al ALCANTARILLADO PÚBLICO</t>
  </si>
  <si>
    <t>Radicado 5925 de 2019</t>
  </si>
  <si>
    <t>Resolución 0308 de 2015</t>
  </si>
  <si>
    <t>Radicado 6984 de 2018</t>
  </si>
  <si>
    <t>Resolución 0173 de 2015</t>
  </si>
  <si>
    <t>Radicado 1532 de 2019</t>
  </si>
  <si>
    <t>Resolución 862 de 2017</t>
  </si>
  <si>
    <t>Radicado 1074 de 2019</t>
  </si>
  <si>
    <t>Resolución 0581 de 2018</t>
  </si>
  <si>
    <t>ULTRACEM S.A.S</t>
  </si>
  <si>
    <t>Radicado 0991 de 2019</t>
  </si>
  <si>
    <t>Resolución 0062 de 2012</t>
  </si>
  <si>
    <t>Radicado 7908 de 2018</t>
  </si>
  <si>
    <t>FABRICACIÓN DE JABONES, DETEREJENTES Y PRODUCTOS COSMETICOS</t>
  </si>
  <si>
    <t>Radicado 9153 de 2017</t>
  </si>
  <si>
    <t>Radicado 3519 de 2017</t>
  </si>
  <si>
    <t>Resolución 1132</t>
  </si>
  <si>
    <t>Radicado 1760 de 2019</t>
  </si>
  <si>
    <t>Resoliución 0290</t>
  </si>
  <si>
    <t xml:space="preserve">AGUAS DEL ATLÁNTICO S.A E.S.P </t>
  </si>
  <si>
    <t>Radicado 9957 de 2017</t>
  </si>
  <si>
    <t>Arroyo El Platanal</t>
  </si>
  <si>
    <t>Radicado 6594 de 2019</t>
  </si>
  <si>
    <t>Resolución 0578 de 2017</t>
  </si>
  <si>
    <t>Resolución 0580 de 2017</t>
  </si>
  <si>
    <t>Radicado 1540 de 2019</t>
  </si>
  <si>
    <t>Resolución 0586 de 2018</t>
  </si>
  <si>
    <t>Resolución 0042 de 2018</t>
  </si>
  <si>
    <t>Resolución XXXXX</t>
  </si>
  <si>
    <t>Arroyo Grande - Mar Caribe</t>
  </si>
  <si>
    <t>Resolución 0077 de 2010 y Resolución 0563 de 2011</t>
  </si>
  <si>
    <t>Resolución 0579 de 2017</t>
  </si>
  <si>
    <t>Resolución 0949 de 2017</t>
  </si>
  <si>
    <t>Arroyo Armadillo</t>
  </si>
  <si>
    <t>Arroyo Cabeza de León-Embalse del Guajaro</t>
  </si>
  <si>
    <t>Resolución 0531 de 2017</t>
  </si>
  <si>
    <t>TRIPLE A S.A E.S.P. TUBARÁ</t>
  </si>
  <si>
    <t>Arroyo Piedra</t>
  </si>
  <si>
    <t>Resolución 0694 de 2010</t>
  </si>
  <si>
    <t>TRIPLE A  S.A E.S.P. SABANALARGA</t>
  </si>
  <si>
    <t xml:space="preserve">TRIPLE A S. A E.S.P. GALAPA </t>
  </si>
  <si>
    <t>TRIPLE A S. A E.S.P. PUERTO COLOMBIA</t>
  </si>
  <si>
    <t>TRIPLE A  S.A E.S.P. USIACURÍ</t>
  </si>
  <si>
    <t>Resolución 0389 de 2008</t>
  </si>
  <si>
    <t>Arroyo Chocorito</t>
  </si>
  <si>
    <t>Radicado 8022 de 2018</t>
  </si>
  <si>
    <t>Resolución 0950 de 2017</t>
  </si>
  <si>
    <t>Observaciones</t>
  </si>
  <si>
    <t>No ha dado cumplimiento a las caracterizaciones ni autodeclaraciones</t>
  </si>
  <si>
    <t>ALCALDÍA MUNICIPAL DE MANATÍ</t>
  </si>
  <si>
    <t>No cuenta con información al respecto</t>
  </si>
  <si>
    <t>ALCALDÍA MUNICIPAL DE REPELÓN</t>
  </si>
  <si>
    <t>El municipio aún no se encuentra haciendo vertimientos</t>
  </si>
  <si>
    <t>Evaluación al Plan de Saneamiento y Manejo de vertimiento del 2019-I y seguimiento al cumplimiento de las obligaciones impuestas al municipio de Repelón mediante Auto N°. 33 del 10 de marzo de 2015 y Auto N°. 2000 del 31 de diciembre de 2015.</t>
  </si>
  <si>
    <t>Evaluación del cumplimiento a las obligaciones en relación al PSMV del municipio de Manatí, durante el periodo 2019-I.</t>
  </si>
  <si>
    <t>Seguimiento al Plan de Saneamiento y Manejo de Vertimientos del municipio de Candelaria periodo 2019.</t>
  </si>
  <si>
    <t>Evaluación del cumplimiento a las obligaciones establecidas mediante la Resolución N°. 527 del 5 de diciembre de 2007, por medio de la cual se aprueba un PSMV al municipio de Campo de la Cruz, al periodo 2019-I.</t>
  </si>
  <si>
    <t>SERVICIOS MUNICIPALES 1A S.A.S. E.S.P (Antes ALCALDÍA MUNICIPAL DE SANTA LUCÍA)</t>
  </si>
  <si>
    <t>No ha enviado el informe del avance de las obras y actividades contempladas en el PSMV del municipio de Santa Lucia, soportada con los correspondientes estudios de caracterización de las aguas residuales descargadas y de los cuerpos de agua donde se descargan.</t>
  </si>
  <si>
    <t>Seguimiento al Plan de Saneamiento y Manejo de Vertimientos al municipio del Santa Lucia – Atlántico en el periodo 2019-I.</t>
  </si>
  <si>
    <t>Seguimiento al Plan de Saneamiento y Manejo de Vertimientos. PSMV – Juan de Acosta 2019-I.</t>
  </si>
  <si>
    <t>Actualmente el municipio no se encuentra prestando el servicio de alcantarillado.</t>
  </si>
  <si>
    <t>Seguimiento al Plan de Saneamiento y Manejo de Vertimientos (PSMV) del municipio de Suan 2018-II.</t>
  </si>
  <si>
    <t>No ha enviado el informe del avance de las obras y actividades contempladas en el PSMV, ni estudios de caracterización de las aguas residuales y de los cuerpos de agua donde se descargan.</t>
  </si>
  <si>
    <t>Seguimiento al Plan de Saneamiento y Manejo de Vertimientos del municipio de Luruaco periodo 2019.</t>
  </si>
  <si>
    <t>CENTRALCO LTDA (PARQUE CEMENTERIO LOS OLIVOS)</t>
  </si>
  <si>
    <t>POMPAS FUNEBRES Y ACTIVIDADES RELACIONADAS ART 14</t>
  </si>
  <si>
    <t>Cracterizacion (Radicado 1162 de 2015) en Auto 1497 de 2015</t>
  </si>
  <si>
    <t>Resolución 0697 de 2013</t>
  </si>
  <si>
    <t>C.I. Colombian skin LTDA</t>
  </si>
  <si>
    <t>Res. 124 del 25 de marzo de 2014</t>
  </si>
  <si>
    <t>Res. 124 del 25 de marzo de 2014 con vigencia hasta el 25 de marzo de 2019</t>
  </si>
  <si>
    <t>SIDERURGÍA</t>
  </si>
  <si>
    <t>Informe Técnico 0365 de 2019</t>
  </si>
  <si>
    <t>000122 - 2015</t>
  </si>
  <si>
    <t xml:space="preserve">El permiso de vertimiento se encuentra temporalmente suspendido </t>
  </si>
  <si>
    <t>Arroyo Quita Calzón</t>
  </si>
  <si>
    <t>No se ha realizado caracterizaciones, en consecuencia los datos de DBO5 y de SST no se encuentra presente</t>
  </si>
  <si>
    <t>Auto No. 0345 de 2018</t>
  </si>
  <si>
    <t>No tiene permiso de vertimientos vigente, no se encuentra haciendo vertimientos de ARnD</t>
  </si>
  <si>
    <t>CEMENTOS DEL ORIENTE S.A.</t>
  </si>
  <si>
    <t>No presenta fuente receptora, coordenadas del vertimiento, caudales vertidos ,caracterizacion ni frecuencia del vertimiento</t>
  </si>
  <si>
    <t>FABRICACIÓN DE VIDRIO,PRODUCTOS DE VIDRIO,CEMENTO,CAL Y YESO.</t>
  </si>
  <si>
    <t>Arroyo El Ají-Ciénaga de Mesolandia</t>
  </si>
  <si>
    <t xml:space="preserve">AERONAVAL DEL CARIBE </t>
  </si>
  <si>
    <t>Arroyo - Río Magdalena</t>
  </si>
  <si>
    <t>Auto No. 0088 de 2018</t>
  </si>
  <si>
    <t>El Batallón no cumplió con las caracterizaciones de segundo semestre de 2014, primer y segundo semestre de 2015 y primer semestre de 2016</t>
  </si>
  <si>
    <t>Comercio al por menor de combustible para automotores/ Comercio al por menor de lubricantes (aceites, grasas), aditivos y productos de limpieza para vehículos automotores</t>
  </si>
  <si>
    <t>Arroyo Malambo - Ciénaga de Mesolandia</t>
  </si>
  <si>
    <t>Resolución 0746 de 2013</t>
  </si>
  <si>
    <t>Arroyo Platanal</t>
  </si>
  <si>
    <t xml:space="preserve">TRIPLE A S.A E.S.P. BARANOA </t>
  </si>
  <si>
    <t xml:space="preserve">TRIPLE A S.A E.S.P. SABANAGRANDE </t>
  </si>
  <si>
    <t>TRIPLE A  S.A E.S.P. SANTO TOMÁS E.S.P.</t>
  </si>
  <si>
    <t>TRIPLE A  S.A E.S.P. POLONUEVO</t>
  </si>
  <si>
    <t>TRIPLE A  S.A E.S.P. SOLEDAD</t>
  </si>
  <si>
    <t>TRIPLE A  S.A E.S.P. PALMAR DE VARELA</t>
  </si>
  <si>
    <t>Caracterización del primer semestre de 205 citada en el Auto No.00000651 de 2016 por medio del cual se hacen unos requerimientos a la empresa Comercializadora Internacional Curtiembre del Caribe LTDA.</t>
  </si>
  <si>
    <t>Resolución 000072 del 2012 (5 años)</t>
  </si>
  <si>
    <t>Arroyo Los Mangos - Río Magdalena</t>
  </si>
  <si>
    <t>No se encuentra información sobre vertimientos</t>
  </si>
  <si>
    <t>ALCALDÍA MUNICIPAL DE PIOJÓ</t>
  </si>
  <si>
    <t>ALCALDÍA MUNICIPAL DE JUAN DE ACOSTA</t>
  </si>
  <si>
    <t>Auto No. 000777 de 2011</t>
  </si>
  <si>
    <t>Res. No. 0422 de 21 de junio de 2010 (3 años)</t>
  </si>
  <si>
    <t>ALIMENTOS CONCENTRADOS DEL CARIBE S.A (Acondesa S.A)</t>
  </si>
  <si>
    <t>GANADERÍA DE AVES DE CORRAL</t>
  </si>
  <si>
    <t>Resolución 0087 de 2018</t>
  </si>
  <si>
    <t>Resolución 1108 de 2010 renovado por Res. 0087 de 2018</t>
  </si>
  <si>
    <t>Auto No. 0171 de 2017 Por medio del cual se hacen unos requerimientos a la empresa</t>
  </si>
  <si>
    <t>Res. 0345 del 22 de julio de 2009 renovado mediantes Res. 0688 del 8 de septiembre de 2015</t>
  </si>
  <si>
    <t>LABORATORIOS FARMAVIC S.A.</t>
  </si>
  <si>
    <t>AGROINTEGRAL DE SERVICIOS PROFESIONALES LTDA (Matadero de Sabanagrande)</t>
  </si>
  <si>
    <t>Expediente sin folios de caracterizaciones del vertimiento</t>
  </si>
  <si>
    <t>ALCALDÍA MUNICIPAL DE PONEDERA</t>
  </si>
  <si>
    <t>No se registra información sobre vertimientos</t>
  </si>
  <si>
    <t>ADAMA ANDINA B.V. SUCURSAL COLOMBIA (Antes PROFICOL ANDINA)</t>
  </si>
  <si>
    <t>ATUNES Y ENLATADOS DEL CARIBE S.A. - ATUNEC S.A. (ARnD)</t>
  </si>
  <si>
    <t>ATUNES Y ENLATADOS DEL CARIBE S.A. - ATUNEC S.A. (ARD)</t>
  </si>
  <si>
    <t>Auto No. 1332 de 2017</t>
  </si>
  <si>
    <t>Res. 696 del 12 de noviembre de 2013</t>
  </si>
  <si>
    <t>MONÓMEROS COLOMBO VENEZOLANOS</t>
  </si>
  <si>
    <t>SMURFIT KAPPA CARTÓN DE COLOMBIA</t>
  </si>
  <si>
    <t>QUIMICA INTERNACIONAL QUINTAL S.A</t>
  </si>
  <si>
    <t>UNIPHOS COLOMBIA PLANT LIMITED</t>
  </si>
  <si>
    <t>SOCIEDAD PORTUARIA DEL NORTE (BARRANQUILLA INTERNATIONAL TERMINAL COMPANY S.A)</t>
  </si>
  <si>
    <t>SOCIEDAD PORTUARIA RIO GRANDE</t>
  </si>
  <si>
    <t>SOCIEDAD GRAN PUERTO LTDA</t>
  </si>
  <si>
    <t>FUNDACIÓN PUERTO DE BARRANQUILLA</t>
  </si>
  <si>
    <t>SOCIEDAD PUERTO DE BARRANQUILLA</t>
  </si>
  <si>
    <t>COMERCIALIZADORA ZONA LIBRE</t>
  </si>
  <si>
    <t>COMPAÑÍA ENVASADORA DEL ATLANTICO</t>
  </si>
  <si>
    <t>JABONERIA TUSICA LTDA</t>
  </si>
  <si>
    <t>Res. 0849 de 2018</t>
  </si>
  <si>
    <t>GELATINAS DE COLOMBIA - GELCO S.A.S.</t>
  </si>
  <si>
    <t>Auto No. 1567 de 2017</t>
  </si>
  <si>
    <t>Mediante Auto No. 1002 de 2016 se inició tramite de permiso de vertimientos</t>
  </si>
  <si>
    <t>SOCIEDAD PORTUARIA REGIONAL BARRANQUILLA S.A.</t>
  </si>
  <si>
    <t>PESQUERA LA ROSA DEL MAR S.A.</t>
  </si>
  <si>
    <t>TECNOGLASS</t>
  </si>
  <si>
    <t>GRUPO ALIMENTICIO DEL ATLANTICO S.A GRALCO S.A.</t>
  </si>
  <si>
    <t>Res. 0870 de 208</t>
  </si>
  <si>
    <t>Res. 336 de 19 de junio de 2014</t>
  </si>
  <si>
    <t>No cumple con caracterizaciones</t>
  </si>
  <si>
    <t xml:space="preserve">Urbanozación Lomas del Caujaral </t>
  </si>
  <si>
    <t>Los datos relacionados en la siguiente tabla corresponden a la información disponible en la CRA hasta noviembre  de 2019</t>
  </si>
  <si>
    <t>ZOOCRIADERO BABILANDIA Y CIA LIMITADA</t>
  </si>
  <si>
    <t>ACUACULTIVOS LOS GALLITOS</t>
  </si>
  <si>
    <t>GRANJA PISCICOLA LISMAR</t>
  </si>
  <si>
    <t>ACERÍAS DE COLOMBIA S.A ACESCO (LAMINACIÓN)</t>
  </si>
  <si>
    <t>COOPERATIVA DE PRODUCTORES DE LECHE DE LA COSTA ATLANTICA LTDA. - COOLECHERA</t>
  </si>
  <si>
    <t>Alcantarillado de Sabanalarga</t>
  </si>
  <si>
    <t>E.S.E. Centro de Salud Ceminsa Sede CDV (Sabanalarga)</t>
  </si>
  <si>
    <t>Auto No. 2069 Por medio del cual se hacen unos requerimientos</t>
  </si>
  <si>
    <t>Res. 0099 del 9 de marzo de 2015</t>
  </si>
  <si>
    <t>Poza septica</t>
  </si>
  <si>
    <t>E.S.E. Centro de Salud Ceminsa (Corregimiento de Gallego-Sabanalarga)</t>
  </si>
  <si>
    <t xml:space="preserve">Auto No. 2069 de 2017 Por medio del cual se hacen unos requerimientos </t>
  </si>
  <si>
    <t>E.S.E. Centro de Salud Ceminsa (Corregimiento de Molinero-Sabanalarga)</t>
  </si>
  <si>
    <t>Auto No. 1780 de 2017 Por medio del cual se hacen unos requerimientos</t>
  </si>
  <si>
    <t>Res. 0105 del 9 de marzo de 2015</t>
  </si>
  <si>
    <t>E.S.E. Centro de Salud Ceminsa (Corregimiento de Aguada de Pablo-Sabanalarga)</t>
  </si>
  <si>
    <t>Auto No. 0199 de 2018 Por el cual se hacen unos requerimientos</t>
  </si>
  <si>
    <t>Res. 0181 del 15 de abril de 2015</t>
  </si>
  <si>
    <t>E.S.E. Centro de Salud Ceminsa (Corregimiento de Colombia-Sabanalarga)</t>
  </si>
  <si>
    <t>Auto No. 0145 de 2013 Por el cual se hacen unos requerimientos</t>
  </si>
  <si>
    <t>No cuenta con permiso de vertimientos</t>
  </si>
  <si>
    <t>E.S.E. Centro de Salud Ceminsa Sede Paraíso (Sabanalarga)</t>
  </si>
  <si>
    <t>Auto No. 1274 de 2016 Por medio del cual se hacen unos requerimientos</t>
  </si>
  <si>
    <t>Res. 0183 del 15 de abril de 2015</t>
  </si>
  <si>
    <t>No se encontraron datos de caracterizaciones</t>
  </si>
  <si>
    <t>E.S.E. Centro de Salud Ceminsa (Corregimiento de Cascajal-Sabanalarga)</t>
  </si>
  <si>
    <t xml:space="preserve">Auto 2152 de 2018 Por medio del cual se hacen unos requerimientos </t>
  </si>
  <si>
    <t>Campo de infiltración</t>
  </si>
  <si>
    <t>ZOOCRIADERO CROCODYLUS S.A.</t>
  </si>
  <si>
    <t>1m3/dia</t>
  </si>
  <si>
    <t>CEMENTOS ARGOS PLANTA CARIBE</t>
  </si>
  <si>
    <t>Sociedad Relianz Mining Solutions S.A.S. (General de Equipos de Colombia S.A. Gecolsa, Galapa)</t>
  </si>
  <si>
    <t>Res.1078 de 2017 por el cual se inicia el tramite de un permiso de vertimientos a la sociedad Relianz Mining Solutions S.A.S.</t>
  </si>
  <si>
    <t>Res. 265 de 2014 renovada por Res.1078 de 2017</t>
  </si>
  <si>
    <t>Riego de zonas verdes y jardines del parque industrial</t>
  </si>
  <si>
    <t>Arroyo-Río Magdalena</t>
  </si>
  <si>
    <t>Auto 0017 de 2018 por medio del cual se inicia el tramite de un permiso de vertimientos</t>
  </si>
  <si>
    <t>Sun Auto No. 1348 de 2016 se inicia el tramite de un permiso de vertimientos</t>
  </si>
  <si>
    <t>FRIO FRIMAC S.A.S.</t>
  </si>
  <si>
    <t>Tecni Pan LTDA</t>
  </si>
  <si>
    <t>Res. 158 de 2019</t>
  </si>
  <si>
    <t>Res. 177 del 9 de abril de 2014</t>
  </si>
  <si>
    <t>Alcantarillado de Soledad</t>
  </si>
  <si>
    <t>SGS Colombia S.A.</t>
  </si>
  <si>
    <t>Caracterización primer semestre de 2018 radicado con el número 8444 del 11 de septiembre de 2018</t>
  </si>
  <si>
    <t xml:space="preserve">Res. 0071 de 2002 renovada por Res. 437 de 2019 </t>
  </si>
  <si>
    <t>General de equipos de Colombia GECOLSA S.A.</t>
  </si>
  <si>
    <t xml:space="preserve">Auto 0974 de 2018 por el cual se resuelve un recurso de reposición contra el auto 1078 de 2017 por el cual se inicia un tramite de permiso de vertimientos a la Sociedad Relianz Mining Solutions S.A.S. </t>
  </si>
  <si>
    <t>Alcantarillado de Galapa</t>
  </si>
  <si>
    <t>Transporte Agropecuarios TransAgro S.A.</t>
  </si>
  <si>
    <t>Res.0527 de 2014</t>
  </si>
  <si>
    <t>Poza septica-Arroyo-Caño Cabica</t>
  </si>
  <si>
    <t xml:space="preserve"> Supertiendas y Droguerias Olimpica S.A. (La Giralda)</t>
  </si>
  <si>
    <t xml:space="preserve">Auto No. 0813 de 2013 Por el cual se inicia un procedimiento sancionatorio al Centro de Distribución de Perecederos "La Giralda" No ha tramitado permiso de vertimientos. </t>
  </si>
  <si>
    <t>Auto 0013 de 2015  Por el cual se admite una solicitud e inicia el tramite de permiso de vertimientos liquidos. No se encuentran datos de concentraciones y cargas</t>
  </si>
  <si>
    <t xml:space="preserve">Res. 0246 del 6 de mayo de 2015 </t>
  </si>
  <si>
    <t>Según la Res. 0532 de 2016 Por el cual se levanta una medida preventiva Agrozocria no se encuentra realizando vertimientos</t>
  </si>
  <si>
    <t>Reuso para riego</t>
  </si>
  <si>
    <t>AGROPECUARIA JAICAR SA</t>
  </si>
  <si>
    <t>Res. 0226 de 2015 Por medio de la cual se renuevan un permiso de vertimientos y concesion de aguas</t>
  </si>
  <si>
    <t>Res. 0011 de enero de 2009 renovada mediante Res. 0226 de 2015</t>
  </si>
  <si>
    <t>Alcantarillad de Soledad</t>
  </si>
  <si>
    <t>Fundación Centro Médico del Norte</t>
  </si>
  <si>
    <t>Res. 0060 de 2015 Por medio del cual se renueva permiso de vertimientos líquidos</t>
  </si>
  <si>
    <t>Res. 0090 del 20 de marzo de 2009</t>
  </si>
  <si>
    <t xml:space="preserve">SOLMICO OIL S.A.S   </t>
  </si>
  <si>
    <t>La información de calidad de aguas fue obtenida de los monitoreos realizados por LMB en sept de 2012 y marzo de 2013</t>
  </si>
  <si>
    <t>Res. 0712 de 2014</t>
  </si>
  <si>
    <t>Industrias básicas de hierro y de acero / Comercio al por menor de artículos de ferretería, pinturas y productos de vidrio en establecimientos especializados</t>
  </si>
  <si>
    <t>Otras industrias manufactureras n.c.p. / Actividades de arquitectura e ingeniería y otras actividades conexas de consultoría técnica</t>
  </si>
  <si>
    <r>
      <t xml:space="preserve">PARA LAS ACTIVIDADES INDUSTRIALES, COMERCIALES O DE SERVICIOS DIFERENTES A LAS CONTEMPLADAS EN LOS CAPÍTULOS V Y VI CON </t>
    </r>
    <r>
      <rPr>
        <sz val="8"/>
        <color indexed="8"/>
        <rFont val="Arial"/>
        <family val="2"/>
      </rPr>
      <t>VERTIMIENTOS PUNTUALES A CUERPOS DE AGUA SUPERFICIALES.</t>
    </r>
  </si>
  <si>
    <t>No se registra información</t>
  </si>
  <si>
    <t xml:space="preserve">CORPORACIÓN AUTONOMA REGIONAL DEL ATLÁNTICO - CRA   </t>
  </si>
  <si>
    <t xml:space="preserve">Laguna Mesolandia </t>
  </si>
  <si>
    <t>ORGANIZACIÓN TERPEL S.A. (PLANTA TERPEL AREOPUERTO ERNESTO CORTISSOZ)</t>
  </si>
  <si>
    <t>60.00</t>
  </si>
  <si>
    <t>50.00</t>
  </si>
  <si>
    <t>Estación de Servicios La Sexta Entrada S.A.S</t>
  </si>
  <si>
    <t>Tratamiento y revestimiento de metales</t>
  </si>
  <si>
    <t>Renovo el permiso a Resolución 861 del 2016</t>
  </si>
  <si>
    <t>Resolución  688 del 2016</t>
  </si>
  <si>
    <t>Resolución 231del 2018</t>
  </si>
  <si>
    <r>
      <t>Aguas residuales domésticas  ARD y ARnD de los prestadores de servicio público y alcantarrillado a cuerpos de agua superficiales con una carga menor o igual a 625kg po día de DBO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</t>
    </r>
  </si>
  <si>
    <t>Auto 0949 del 2019</t>
  </si>
  <si>
    <t>Resolución 065 del 2015</t>
  </si>
  <si>
    <t>Resolución 451 del 2016</t>
  </si>
  <si>
    <t>Radicado 1084 del 2019</t>
  </si>
  <si>
    <t>Resolucion 433 del 2018</t>
  </si>
  <si>
    <t>Ryfield Colombia S.A.S. (Antes LLOREDA S.A.)</t>
  </si>
</sst>
</file>

<file path=xl/styles.xml><?xml version="1.0" encoding="utf-8"?>
<styleSheet xmlns="http://schemas.openxmlformats.org/spreadsheetml/2006/main">
  <numFmts count="2">
    <numFmt numFmtId="164" formatCode="_-&quot;$&quot;* #,##0_-;\-&quot;$&quot;* #,##0_-;_-&quot;$&quot;* &quot;-&quot;_-;_-@_-"/>
    <numFmt numFmtId="165" formatCode="_-* #,##0_-;\-* #,##0_-;_-* &quot;-&quot;_-;_-@_-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charset val="13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8"/>
      <name val="Arial"/>
      <family val="2"/>
    </font>
    <font>
      <u/>
      <sz val="8"/>
      <color indexed="8"/>
      <name val="Arial"/>
      <family val="2"/>
    </font>
    <font>
      <sz val="8"/>
      <color rgb="FF000000"/>
      <name val="Arial"/>
      <family val="2"/>
    </font>
    <font>
      <sz val="8"/>
      <color rgb="FF231F20"/>
      <name val="Arial"/>
      <family val="2"/>
    </font>
    <font>
      <vertAlign val="sub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5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justify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2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2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2" fontId="2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16" fillId="0" borderId="0" xfId="0" applyFont="1" applyFill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center"/>
    </xf>
    <xf numFmtId="0" fontId="2" fillId="0" borderId="1" xfId="0" applyFont="1" applyFill="1" applyBorder="1"/>
    <xf numFmtId="2" fontId="3" fillId="0" borderId="5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</cellXfs>
  <cellStyles count="9">
    <cellStyle name="Millares [0]" xfId="1" builtinId="6"/>
    <cellStyle name="Millares [0] 2" xfId="7"/>
    <cellStyle name="Moneda [0] 2" xfId="2"/>
    <cellStyle name="Moneda [0] 2 2" xfId="8"/>
    <cellStyle name="Normal" xfId="0" builtinId="0"/>
    <cellStyle name="Normal 2" xfId="3"/>
    <cellStyle name="Normal 3" xfId="6"/>
    <cellStyle name="Normal 4" xfId="4"/>
    <cellStyle name="Normal 5" xf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DC239"/>
  <sheetViews>
    <sheetView tabSelected="1" zoomScaleNormal="100" workbookViewId="0">
      <pane ySplit="7" topLeftCell="A8" activePane="bottomLeft" state="frozen"/>
      <selection pane="bottomLeft" activeCell="A9" sqref="A9"/>
    </sheetView>
  </sheetViews>
  <sheetFormatPr baseColWidth="10" defaultColWidth="11.42578125" defaultRowHeight="11.25"/>
  <cols>
    <col min="1" max="1" width="23.7109375" style="4" customWidth="1"/>
    <col min="2" max="2" width="49.140625" style="4" customWidth="1"/>
    <col min="3" max="3" width="59" style="25" customWidth="1"/>
    <col min="4" max="10" width="11.42578125" style="25" customWidth="1"/>
    <col min="11" max="11" width="12.85546875" style="25" customWidth="1"/>
    <col min="12" max="12" width="11.42578125" style="25" customWidth="1"/>
    <col min="13" max="13" width="11.85546875" style="25" customWidth="1"/>
    <col min="14" max="14" width="11.5703125" style="25" customWidth="1"/>
    <col min="15" max="15" width="37.28515625" style="25" customWidth="1"/>
    <col min="16" max="16" width="44" style="25" customWidth="1"/>
    <col min="17" max="17" width="77.42578125" style="29" customWidth="1"/>
    <col min="18" max="18" width="11.42578125" style="29" customWidth="1"/>
    <col min="19" max="19" width="66.5703125" style="29" customWidth="1"/>
    <col min="20" max="21" width="11.42578125" style="3"/>
    <col min="22" max="106" width="11.42578125" style="1"/>
    <col min="107" max="16384" width="11.42578125" style="4"/>
  </cols>
  <sheetData>
    <row r="1" spans="1:107" s="64" customFormat="1">
      <c r="A1" s="93" t="s">
        <v>566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9"/>
      <c r="S1" s="39"/>
      <c r="T1" s="62"/>
      <c r="U1" s="62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</row>
    <row r="2" spans="1:107" s="64" customForma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39"/>
      <c r="S2" s="39"/>
      <c r="T2" s="62"/>
      <c r="U2" s="62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</row>
    <row r="3" spans="1:107" s="64" customFormat="1">
      <c r="A3" s="93" t="s">
        <v>334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39"/>
      <c r="S3" s="39"/>
      <c r="T3" s="62"/>
      <c r="U3" s="62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</row>
    <row r="4" spans="1:107" s="64" customFormat="1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39"/>
      <c r="S4" s="39"/>
      <c r="T4" s="62"/>
      <c r="U4" s="62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</row>
    <row r="5" spans="1:107" s="1" customFormat="1">
      <c r="A5" s="102" t="s">
        <v>3</v>
      </c>
      <c r="B5" s="102" t="s">
        <v>4</v>
      </c>
      <c r="C5" s="94" t="s">
        <v>109</v>
      </c>
      <c r="D5" s="92" t="s">
        <v>5</v>
      </c>
      <c r="E5" s="98" t="s">
        <v>110</v>
      </c>
      <c r="F5" s="99"/>
      <c r="G5" s="98" t="s">
        <v>111</v>
      </c>
      <c r="H5" s="99"/>
      <c r="I5" s="92" t="s">
        <v>6</v>
      </c>
      <c r="J5" s="92"/>
      <c r="K5" s="92" t="s">
        <v>7</v>
      </c>
      <c r="L5" s="92"/>
      <c r="M5" s="92"/>
      <c r="N5" s="92"/>
      <c r="O5" s="92" t="s">
        <v>8</v>
      </c>
      <c r="P5" s="94" t="s">
        <v>9</v>
      </c>
      <c r="Q5" s="97" t="s">
        <v>394</v>
      </c>
      <c r="R5" s="91" t="s">
        <v>131</v>
      </c>
      <c r="S5" s="91" t="s">
        <v>136</v>
      </c>
      <c r="T5" s="3"/>
      <c r="U5" s="3"/>
      <c r="DC5" s="4"/>
    </row>
    <row r="6" spans="1:107" s="1" customFormat="1">
      <c r="A6" s="102"/>
      <c r="B6" s="102"/>
      <c r="C6" s="96"/>
      <c r="D6" s="92"/>
      <c r="E6" s="100"/>
      <c r="F6" s="101"/>
      <c r="G6" s="100"/>
      <c r="H6" s="101"/>
      <c r="I6" s="92"/>
      <c r="J6" s="92"/>
      <c r="K6" s="92" t="s">
        <v>10</v>
      </c>
      <c r="L6" s="92"/>
      <c r="M6" s="92" t="s">
        <v>11</v>
      </c>
      <c r="N6" s="92"/>
      <c r="O6" s="92"/>
      <c r="P6" s="95"/>
      <c r="Q6" s="97"/>
      <c r="R6" s="91"/>
      <c r="S6" s="91"/>
      <c r="T6" s="3"/>
      <c r="U6" s="3"/>
      <c r="DC6" s="4"/>
    </row>
    <row r="7" spans="1:107" s="1" customFormat="1">
      <c r="A7" s="102"/>
      <c r="B7" s="102"/>
      <c r="C7" s="37" t="s">
        <v>112</v>
      </c>
      <c r="D7" s="92"/>
      <c r="E7" s="37" t="s">
        <v>14</v>
      </c>
      <c r="F7" s="37" t="s">
        <v>15</v>
      </c>
      <c r="G7" s="37" t="s">
        <v>14</v>
      </c>
      <c r="H7" s="37" t="s">
        <v>15</v>
      </c>
      <c r="I7" s="37" t="s">
        <v>12</v>
      </c>
      <c r="J7" s="37" t="s">
        <v>13</v>
      </c>
      <c r="K7" s="37" t="s">
        <v>14</v>
      </c>
      <c r="L7" s="37" t="s">
        <v>15</v>
      </c>
      <c r="M7" s="37" t="s">
        <v>14</v>
      </c>
      <c r="N7" s="37" t="s">
        <v>15</v>
      </c>
      <c r="O7" s="92"/>
      <c r="P7" s="96"/>
      <c r="Q7" s="97"/>
      <c r="R7" s="91"/>
      <c r="S7" s="91"/>
      <c r="T7" s="3"/>
      <c r="U7" s="3"/>
      <c r="DC7" s="4"/>
    </row>
    <row r="8" spans="1:107" s="1" customFormat="1">
      <c r="A8" s="88" t="s">
        <v>16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  <c r="T8" s="3"/>
      <c r="U8" s="3"/>
      <c r="DC8" s="4"/>
    </row>
    <row r="9" spans="1:107" s="2" customFormat="1">
      <c r="A9" s="10" t="s">
        <v>17</v>
      </c>
      <c r="B9" s="11" t="s">
        <v>497</v>
      </c>
      <c r="C9" s="22" t="s">
        <v>419</v>
      </c>
      <c r="D9" s="41">
        <v>1.1399999999999999</v>
      </c>
      <c r="E9" s="41">
        <v>28.24</v>
      </c>
      <c r="F9" s="41">
        <v>7.9249999999999998</v>
      </c>
      <c r="G9" s="41">
        <v>60</v>
      </c>
      <c r="H9" s="41">
        <v>100</v>
      </c>
      <c r="I9" s="84">
        <v>24</v>
      </c>
      <c r="J9" s="84">
        <v>30</v>
      </c>
      <c r="K9" s="23">
        <f>D9*E9*I9*0.0036*30</f>
        <v>83.44581119999998</v>
      </c>
      <c r="L9" s="23">
        <f>D9*F9*J9*0.0036*30</f>
        <v>29.271779999999996</v>
      </c>
      <c r="M9" s="22">
        <f>K9*12</f>
        <v>1001.3497343999998</v>
      </c>
      <c r="N9" s="22">
        <f>L9*12</f>
        <v>351.26135999999997</v>
      </c>
      <c r="O9" s="45" t="s">
        <v>420</v>
      </c>
      <c r="P9" s="51" t="s">
        <v>143</v>
      </c>
      <c r="Q9" s="28"/>
      <c r="R9" s="16"/>
      <c r="S9" s="16"/>
      <c r="T9" s="15"/>
      <c r="U9" s="15"/>
    </row>
    <row r="10" spans="1:107" s="2" customFormat="1" ht="22.5">
      <c r="A10" s="10" t="s">
        <v>423</v>
      </c>
      <c r="B10" s="11" t="s">
        <v>460</v>
      </c>
      <c r="C10" s="22" t="s">
        <v>188</v>
      </c>
      <c r="D10" s="41">
        <v>0.98</v>
      </c>
      <c r="E10" s="41">
        <v>272</v>
      </c>
      <c r="F10" s="41">
        <v>127.3</v>
      </c>
      <c r="G10" s="41">
        <v>450</v>
      </c>
      <c r="H10" s="41">
        <v>200</v>
      </c>
      <c r="I10" s="41">
        <v>5</v>
      </c>
      <c r="J10" s="41">
        <v>26</v>
      </c>
      <c r="K10" s="41">
        <v>124.11359999999999</v>
      </c>
      <c r="L10" s="41">
        <v>58.08699</v>
      </c>
      <c r="M10" s="41">
        <v>1489.3631999999998</v>
      </c>
      <c r="N10" s="41">
        <v>697.04387999999994</v>
      </c>
      <c r="O10" s="45" t="s">
        <v>421</v>
      </c>
      <c r="P10" s="45">
        <v>744</v>
      </c>
      <c r="Q10" s="53" t="s">
        <v>422</v>
      </c>
      <c r="R10" s="16">
        <v>1011</v>
      </c>
      <c r="S10" s="16" t="s">
        <v>185</v>
      </c>
      <c r="T10" s="15"/>
      <c r="U10" s="15"/>
    </row>
    <row r="11" spans="1:107" s="2" customFormat="1" ht="15" customHeight="1">
      <c r="A11" s="10" t="s">
        <v>567</v>
      </c>
      <c r="B11" s="11" t="s">
        <v>568</v>
      </c>
      <c r="C11" s="22" t="s">
        <v>208</v>
      </c>
      <c r="D11" s="16">
        <v>9.98E-2</v>
      </c>
      <c r="E11" s="16">
        <v>18.600000000000001</v>
      </c>
      <c r="F11" s="16" t="s">
        <v>140</v>
      </c>
      <c r="G11" s="16" t="s">
        <v>569</v>
      </c>
      <c r="H11" s="16" t="s">
        <v>570</v>
      </c>
      <c r="I11" s="16">
        <v>2</v>
      </c>
      <c r="J11" s="16">
        <v>15</v>
      </c>
      <c r="K11" s="23">
        <f>D11*E11*I11*0.0036*30</f>
        <v>0.40095648</v>
      </c>
      <c r="L11" s="23" t="s">
        <v>140</v>
      </c>
      <c r="M11" s="22">
        <f>K11*12</f>
        <v>4.8114777599999998</v>
      </c>
      <c r="N11" s="22" t="s">
        <v>140</v>
      </c>
      <c r="O11" s="22"/>
      <c r="P11" s="24"/>
      <c r="Q11" s="28"/>
      <c r="R11" s="16"/>
      <c r="S11" s="16"/>
      <c r="T11" s="15"/>
      <c r="U11" s="15"/>
    </row>
    <row r="12" spans="1:107" s="2" customFormat="1" ht="12" customHeight="1">
      <c r="A12" s="10" t="s">
        <v>227</v>
      </c>
      <c r="B12" s="11" t="s">
        <v>226</v>
      </c>
      <c r="C12" s="22" t="s">
        <v>250</v>
      </c>
      <c r="D12" s="41">
        <v>2.8490000000000002</v>
      </c>
      <c r="E12" s="41">
        <v>18.2</v>
      </c>
      <c r="F12" s="41">
        <v>13.57</v>
      </c>
      <c r="G12" s="41">
        <v>50</v>
      </c>
      <c r="H12" s="41">
        <v>100</v>
      </c>
      <c r="I12" s="84">
        <v>24</v>
      </c>
      <c r="J12" s="84">
        <v>30</v>
      </c>
      <c r="K12" s="23">
        <f>D12*E12*I12*0.0036*30</f>
        <v>134.3998656</v>
      </c>
      <c r="L12" s="23">
        <f>D12*F12*J12*0.0036*30</f>
        <v>125.26141319999999</v>
      </c>
      <c r="M12" s="22">
        <f>K12*12</f>
        <v>1612.7983872</v>
      </c>
      <c r="N12" s="22">
        <f>L12*12</f>
        <v>1503.1369583999999</v>
      </c>
      <c r="O12" s="16" t="s">
        <v>228</v>
      </c>
      <c r="P12" s="28">
        <v>614</v>
      </c>
      <c r="R12" s="16">
        <v>1521</v>
      </c>
      <c r="S12" s="16" t="s">
        <v>231</v>
      </c>
      <c r="T12" s="15"/>
      <c r="U12" s="15"/>
    </row>
    <row r="13" spans="1:107" s="2" customFormat="1" ht="33.75">
      <c r="A13" s="10" t="s">
        <v>17</v>
      </c>
      <c r="B13" s="11" t="s">
        <v>18</v>
      </c>
      <c r="C13" s="22" t="s">
        <v>347</v>
      </c>
      <c r="D13" s="41">
        <v>1.25</v>
      </c>
      <c r="E13" s="41">
        <v>43.81</v>
      </c>
      <c r="F13" s="41">
        <v>25.92</v>
      </c>
      <c r="G13" s="41">
        <v>75</v>
      </c>
      <c r="H13" s="41">
        <v>75</v>
      </c>
      <c r="I13" s="41">
        <v>24</v>
      </c>
      <c r="J13" s="41">
        <v>30</v>
      </c>
      <c r="K13" s="23">
        <f t="shared" ref="K13:K14" si="0">D13*E13*I13*0.0036*30</f>
        <v>141.9444</v>
      </c>
      <c r="L13" s="23">
        <f t="shared" ref="L13:L14" si="1">D13*F13*J13*0.0036*30</f>
        <v>104.97600000000001</v>
      </c>
      <c r="M13" s="22">
        <f t="shared" ref="M13:M14" si="2">K13*12</f>
        <v>1703.3328000000001</v>
      </c>
      <c r="N13" s="22">
        <f t="shared" ref="N13:N14" si="3">L13*12</f>
        <v>1259.7120000000002</v>
      </c>
      <c r="O13" s="22" t="s">
        <v>352</v>
      </c>
      <c r="P13" s="24" t="s">
        <v>353</v>
      </c>
      <c r="Q13" s="31"/>
      <c r="R13" s="16"/>
      <c r="S13" s="16"/>
      <c r="T13" s="15"/>
      <c r="U13" s="15"/>
    </row>
    <row r="14" spans="1:107" s="2" customFormat="1" ht="22.5">
      <c r="A14" s="10" t="s">
        <v>19</v>
      </c>
      <c r="B14" s="11" t="s">
        <v>20</v>
      </c>
      <c r="C14" s="22" t="s">
        <v>322</v>
      </c>
      <c r="D14" s="41">
        <v>0.24</v>
      </c>
      <c r="E14" s="41">
        <v>400</v>
      </c>
      <c r="F14" s="41">
        <v>200</v>
      </c>
      <c r="G14" s="41">
        <v>400</v>
      </c>
      <c r="H14" s="41">
        <v>200</v>
      </c>
      <c r="I14" s="84">
        <v>24</v>
      </c>
      <c r="J14" s="84">
        <v>30</v>
      </c>
      <c r="K14" s="23">
        <f t="shared" si="0"/>
        <v>248.83199999999999</v>
      </c>
      <c r="L14" s="23">
        <f t="shared" si="1"/>
        <v>155.52000000000001</v>
      </c>
      <c r="M14" s="22">
        <f t="shared" si="2"/>
        <v>2985.9839999999999</v>
      </c>
      <c r="N14" s="22">
        <f t="shared" si="3"/>
        <v>1866.2400000000002</v>
      </c>
      <c r="O14" s="22"/>
      <c r="P14" s="16" t="s">
        <v>234</v>
      </c>
      <c r="Q14" s="24" t="s">
        <v>424</v>
      </c>
      <c r="R14" s="16">
        <v>1051</v>
      </c>
      <c r="S14" s="16" t="s">
        <v>233</v>
      </c>
      <c r="T14" s="15"/>
      <c r="U14" s="15"/>
    </row>
    <row r="15" spans="1:107" s="2" customFormat="1" ht="22.5">
      <c r="A15" s="10" t="s">
        <v>257</v>
      </c>
      <c r="B15" s="44" t="s">
        <v>258</v>
      </c>
      <c r="C15" s="24" t="s">
        <v>113</v>
      </c>
      <c r="D15" s="41">
        <v>9.9666666666666695E-2</v>
      </c>
      <c r="E15" s="41">
        <v>5.65</v>
      </c>
      <c r="F15" s="41">
        <v>12.8</v>
      </c>
      <c r="G15" s="41">
        <v>70</v>
      </c>
      <c r="H15" s="41">
        <v>70</v>
      </c>
      <c r="I15" s="41">
        <v>24</v>
      </c>
      <c r="J15" s="41">
        <v>30</v>
      </c>
      <c r="K15" s="23">
        <f t="shared" ref="K15" si="4">D15*E15*I15*0.0036*30</f>
        <v>1.4595984000000004</v>
      </c>
      <c r="L15" s="23">
        <f t="shared" ref="L15" si="5">D15*F15*J15*0.0036*30</f>
        <v>4.133376000000001</v>
      </c>
      <c r="M15" s="22">
        <f t="shared" ref="M15" si="6">K15*12</f>
        <v>17.515180800000003</v>
      </c>
      <c r="N15" s="22">
        <f t="shared" ref="N15" si="7">L15*12</f>
        <v>49.600512000000009</v>
      </c>
      <c r="O15" s="16" t="s">
        <v>259</v>
      </c>
      <c r="P15" s="16" t="s">
        <v>260</v>
      </c>
      <c r="Q15" s="28"/>
      <c r="R15" s="16" t="s">
        <v>271</v>
      </c>
      <c r="S15" s="53" t="s">
        <v>272</v>
      </c>
      <c r="T15" s="15"/>
      <c r="U15" s="15"/>
    </row>
    <row r="16" spans="1:107" s="2" customFormat="1">
      <c r="A16" s="10" t="s">
        <v>21</v>
      </c>
      <c r="B16" s="13" t="s">
        <v>22</v>
      </c>
      <c r="C16" s="22" t="s">
        <v>192</v>
      </c>
      <c r="D16" s="41">
        <v>2</v>
      </c>
      <c r="E16" s="41">
        <v>97.3</v>
      </c>
      <c r="F16" s="41">
        <v>58.2</v>
      </c>
      <c r="G16" s="41">
        <v>600</v>
      </c>
      <c r="H16" s="41">
        <v>600</v>
      </c>
      <c r="I16" s="41">
        <v>20</v>
      </c>
      <c r="J16" s="41">
        <v>25</v>
      </c>
      <c r="K16" s="41">
        <v>350.28</v>
      </c>
      <c r="L16" s="41">
        <v>209.52</v>
      </c>
      <c r="M16" s="22">
        <f>K16*12</f>
        <v>4203.3599999999997</v>
      </c>
      <c r="N16" s="22">
        <f>L16*12</f>
        <v>2514.2400000000002</v>
      </c>
      <c r="O16" s="16" t="s">
        <v>274</v>
      </c>
      <c r="P16" s="16" t="s">
        <v>115</v>
      </c>
      <c r="Q16" s="30"/>
      <c r="R16" s="16">
        <v>1511</v>
      </c>
      <c r="S16" s="28" t="s">
        <v>116</v>
      </c>
      <c r="T16" s="15"/>
      <c r="U16" s="15"/>
    </row>
    <row r="17" spans="1:21" s="2" customFormat="1">
      <c r="A17" s="10" t="s">
        <v>129</v>
      </c>
      <c r="B17" s="13" t="s">
        <v>117</v>
      </c>
      <c r="C17" s="22" t="s">
        <v>191</v>
      </c>
      <c r="D17" s="41">
        <v>0.33</v>
      </c>
      <c r="E17" s="41">
        <v>52.48</v>
      </c>
      <c r="F17" s="41">
        <v>12.55</v>
      </c>
      <c r="G17" s="41">
        <v>800</v>
      </c>
      <c r="H17" s="41">
        <v>400</v>
      </c>
      <c r="I17" s="41">
        <v>8</v>
      </c>
      <c r="J17" s="41">
        <v>20</v>
      </c>
      <c r="K17" s="41">
        <v>9.9753983999999996</v>
      </c>
      <c r="L17" s="41">
        <v>2.3855040000000001</v>
      </c>
      <c r="M17" s="22">
        <v>119.70478079999999</v>
      </c>
      <c r="N17" s="22">
        <v>28.626048000000001</v>
      </c>
      <c r="O17" s="16" t="s">
        <v>118</v>
      </c>
      <c r="P17" s="16" t="s">
        <v>119</v>
      </c>
      <c r="Q17" s="28" t="s">
        <v>132</v>
      </c>
      <c r="R17" s="16">
        <v>3900</v>
      </c>
      <c r="S17" s="28" t="s">
        <v>132</v>
      </c>
      <c r="T17" s="15"/>
      <c r="U17" s="15"/>
    </row>
    <row r="18" spans="1:21" s="2" customFormat="1" ht="33.75">
      <c r="A18" s="10" t="s">
        <v>23</v>
      </c>
      <c r="B18" s="12" t="s">
        <v>24</v>
      </c>
      <c r="C18" s="24" t="s">
        <v>346</v>
      </c>
      <c r="D18" s="41">
        <v>0.01</v>
      </c>
      <c r="E18" s="41"/>
      <c r="F18" s="41"/>
      <c r="G18" s="41">
        <v>50</v>
      </c>
      <c r="H18" s="41">
        <v>50</v>
      </c>
      <c r="I18" s="41">
        <v>8</v>
      </c>
      <c r="J18" s="41">
        <v>24</v>
      </c>
      <c r="K18" s="23"/>
      <c r="L18" s="23"/>
      <c r="M18" s="22"/>
      <c r="N18" s="22"/>
      <c r="O18" s="5" t="s">
        <v>425</v>
      </c>
      <c r="P18" s="5"/>
      <c r="Q18" s="5" t="s">
        <v>426</v>
      </c>
      <c r="R18" s="16"/>
      <c r="S18" s="16"/>
      <c r="T18" s="15"/>
      <c r="U18" s="15"/>
    </row>
    <row r="19" spans="1:21" s="2" customFormat="1">
      <c r="A19" s="10" t="s">
        <v>49</v>
      </c>
      <c r="B19" s="12" t="s">
        <v>220</v>
      </c>
      <c r="C19" s="22" t="s">
        <v>419</v>
      </c>
      <c r="D19" s="41">
        <v>1.79</v>
      </c>
      <c r="E19" s="41">
        <v>60</v>
      </c>
      <c r="F19" s="41">
        <v>100</v>
      </c>
      <c r="G19" s="41">
        <v>60</v>
      </c>
      <c r="H19" s="41">
        <v>100</v>
      </c>
      <c r="I19" s="41">
        <v>24</v>
      </c>
      <c r="J19" s="41">
        <v>30</v>
      </c>
      <c r="K19" s="23">
        <f>D19*E19*I19*0.0036*30</f>
        <v>278.38080000000002</v>
      </c>
      <c r="L19" s="23">
        <f>D19*F19*J19*0.0036*30</f>
        <v>579.96</v>
      </c>
      <c r="M19" s="22">
        <f>K19*12</f>
        <v>3340.5696000000003</v>
      </c>
      <c r="N19" s="22">
        <f>L19*12</f>
        <v>6959.52</v>
      </c>
      <c r="O19" s="16"/>
      <c r="P19" s="24" t="s">
        <v>222</v>
      </c>
      <c r="Q19" s="16" t="s">
        <v>221</v>
      </c>
      <c r="R19" s="16">
        <v>2429</v>
      </c>
      <c r="S19" s="16" t="s">
        <v>221</v>
      </c>
      <c r="T19" s="15"/>
      <c r="U19" s="15"/>
    </row>
    <row r="20" spans="1:21" s="2" customFormat="1">
      <c r="A20" s="10" t="s">
        <v>49</v>
      </c>
      <c r="B20" s="12" t="s">
        <v>416</v>
      </c>
      <c r="C20" s="22" t="s">
        <v>192</v>
      </c>
      <c r="D20" s="41">
        <v>0.04</v>
      </c>
      <c r="E20" s="41"/>
      <c r="F20" s="41"/>
      <c r="G20" s="41">
        <v>600</v>
      </c>
      <c r="H20" s="41">
        <v>600</v>
      </c>
      <c r="I20" s="41">
        <v>24</v>
      </c>
      <c r="J20" s="41">
        <v>30</v>
      </c>
      <c r="K20" s="41"/>
      <c r="L20" s="41"/>
      <c r="M20" s="41"/>
      <c r="N20" s="22"/>
      <c r="O20" s="14" t="s">
        <v>417</v>
      </c>
      <c r="P20" s="14" t="s">
        <v>418</v>
      </c>
      <c r="Q20" s="16"/>
      <c r="R20" s="16"/>
      <c r="S20" s="16"/>
      <c r="T20" s="15"/>
      <c r="U20" s="15"/>
    </row>
    <row r="21" spans="1:21" s="2" customFormat="1">
      <c r="A21" s="10" t="s">
        <v>49</v>
      </c>
      <c r="B21" s="12" t="s">
        <v>287</v>
      </c>
      <c r="C21" s="24" t="s">
        <v>208</v>
      </c>
      <c r="D21" s="41">
        <v>0.4</v>
      </c>
      <c r="E21" s="41"/>
      <c r="F21" s="41"/>
      <c r="G21" s="41">
        <v>60</v>
      </c>
      <c r="H21" s="41">
        <v>50</v>
      </c>
      <c r="I21" s="41">
        <v>20</v>
      </c>
      <c r="J21" s="41">
        <v>30</v>
      </c>
      <c r="K21" s="41"/>
      <c r="L21" s="41"/>
      <c r="M21" s="41"/>
      <c r="N21" s="22"/>
      <c r="O21" s="16" t="s">
        <v>288</v>
      </c>
      <c r="P21" s="24" t="s">
        <v>288</v>
      </c>
      <c r="Q21" s="16" t="s">
        <v>289</v>
      </c>
      <c r="R21" s="16">
        <v>5511</v>
      </c>
      <c r="S21" s="16" t="s">
        <v>289</v>
      </c>
      <c r="T21" s="15"/>
      <c r="U21" s="15"/>
    </row>
    <row r="22" spans="1:21" s="2" customFormat="1">
      <c r="A22" s="10" t="s">
        <v>153</v>
      </c>
      <c r="B22" s="12" t="s">
        <v>152</v>
      </c>
      <c r="C22" s="24" t="s">
        <v>208</v>
      </c>
      <c r="D22" s="41">
        <v>0.09</v>
      </c>
      <c r="E22" s="41"/>
      <c r="F22" s="41"/>
      <c r="G22" s="41">
        <v>60</v>
      </c>
      <c r="H22" s="41">
        <v>50</v>
      </c>
      <c r="I22" s="41">
        <v>24</v>
      </c>
      <c r="J22" s="41">
        <v>30</v>
      </c>
      <c r="K22" s="41"/>
      <c r="L22" s="41"/>
      <c r="M22" s="41"/>
      <c r="N22" s="22"/>
      <c r="O22" s="16"/>
      <c r="P22" s="24" t="s">
        <v>154</v>
      </c>
      <c r="Q22" s="16" t="s">
        <v>317</v>
      </c>
      <c r="R22" s="16"/>
      <c r="S22" s="16"/>
      <c r="T22" s="15"/>
      <c r="U22" s="15"/>
    </row>
    <row r="23" spans="1:21" s="2" customFormat="1" ht="22.5">
      <c r="A23" s="10"/>
      <c r="B23" s="40" t="s">
        <v>427</v>
      </c>
      <c r="C23" s="74" t="s">
        <v>429</v>
      </c>
      <c r="D23" s="41"/>
      <c r="E23" s="41"/>
      <c r="F23" s="41"/>
      <c r="G23" s="41">
        <v>50</v>
      </c>
      <c r="H23" s="41">
        <v>50</v>
      </c>
      <c r="I23" s="41"/>
      <c r="J23" s="41"/>
      <c r="K23" s="41"/>
      <c r="L23" s="41"/>
      <c r="M23" s="41"/>
      <c r="N23" s="22"/>
      <c r="O23" s="16"/>
      <c r="P23" s="45" t="s">
        <v>316</v>
      </c>
      <c r="Q23" s="53" t="s">
        <v>428</v>
      </c>
      <c r="R23" s="16"/>
      <c r="S23" s="16"/>
      <c r="T23" s="15"/>
      <c r="U23" s="15"/>
    </row>
    <row r="24" spans="1:21" s="2" customFormat="1">
      <c r="A24" s="10" t="s">
        <v>17</v>
      </c>
      <c r="B24" s="12" t="s">
        <v>25</v>
      </c>
      <c r="C24" s="74" t="s">
        <v>429</v>
      </c>
      <c r="D24" s="41">
        <v>0.33</v>
      </c>
      <c r="E24" s="41"/>
      <c r="F24" s="41"/>
      <c r="G24" s="41">
        <v>50</v>
      </c>
      <c r="H24" s="41">
        <v>50</v>
      </c>
      <c r="I24" s="41">
        <v>2430</v>
      </c>
      <c r="J24" s="41"/>
      <c r="K24" s="41"/>
      <c r="L24" s="41"/>
      <c r="M24" s="41"/>
      <c r="N24" s="22"/>
      <c r="O24" s="16"/>
      <c r="P24" s="24"/>
      <c r="Q24" s="16"/>
      <c r="R24" s="16"/>
      <c r="S24" s="16"/>
      <c r="T24" s="15"/>
      <c r="U24" s="15"/>
    </row>
    <row r="25" spans="1:21" s="2" customFormat="1" ht="33.75">
      <c r="A25" s="10" t="s">
        <v>252</v>
      </c>
      <c r="B25" s="12" t="s">
        <v>251</v>
      </c>
      <c r="C25" s="79" t="s">
        <v>327</v>
      </c>
      <c r="D25" s="41">
        <v>6</v>
      </c>
      <c r="E25" s="41">
        <v>23.46</v>
      </c>
      <c r="F25" s="41">
        <v>14.04</v>
      </c>
      <c r="G25" s="41">
        <v>90</v>
      </c>
      <c r="H25" s="41">
        <v>90</v>
      </c>
      <c r="I25" s="41">
        <v>24</v>
      </c>
      <c r="J25" s="41">
        <v>30</v>
      </c>
      <c r="K25" s="41">
        <v>364.84992</v>
      </c>
      <c r="L25" s="41">
        <v>218.35007999999999</v>
      </c>
      <c r="M25" s="41">
        <v>4378.1990400000004</v>
      </c>
      <c r="N25" s="22">
        <v>2620.2009600000001</v>
      </c>
      <c r="O25" s="16" t="s">
        <v>254</v>
      </c>
      <c r="P25" s="24" t="s">
        <v>255</v>
      </c>
      <c r="Q25" s="16" t="s">
        <v>253</v>
      </c>
      <c r="R25" s="16">
        <v>5223</v>
      </c>
      <c r="S25" s="16" t="s">
        <v>253</v>
      </c>
      <c r="T25" s="15"/>
      <c r="U25" s="15"/>
    </row>
    <row r="26" spans="1:21" s="2" customFormat="1" ht="33.75">
      <c r="A26" s="10" t="s">
        <v>26</v>
      </c>
      <c r="B26" s="12" t="s">
        <v>27</v>
      </c>
      <c r="C26" s="24" t="s">
        <v>346</v>
      </c>
      <c r="D26" s="41">
        <v>3.3000000000000002E-2</v>
      </c>
      <c r="E26" s="41">
        <v>262</v>
      </c>
      <c r="F26" s="41">
        <v>487</v>
      </c>
      <c r="G26" s="41">
        <v>50</v>
      </c>
      <c r="H26" s="41">
        <v>50</v>
      </c>
      <c r="I26" s="41">
        <v>1</v>
      </c>
      <c r="J26" s="41">
        <v>24</v>
      </c>
      <c r="K26" s="23">
        <f>D26*E26*I26*0.0036*30</f>
        <v>0.93376800000000015</v>
      </c>
      <c r="L26" s="23">
        <f>D26*F26*J26*0.0036*30</f>
        <v>41.656032000000003</v>
      </c>
      <c r="M26" s="22">
        <f>K26*12</f>
        <v>11.205216000000002</v>
      </c>
      <c r="N26" s="22">
        <f>L26*12</f>
        <v>499.87238400000001</v>
      </c>
      <c r="O26" s="16" t="s">
        <v>359</v>
      </c>
      <c r="P26" s="24"/>
      <c r="Q26" s="16"/>
      <c r="R26" s="16"/>
      <c r="S26" s="16"/>
      <c r="T26" s="15"/>
      <c r="U26" s="15"/>
    </row>
    <row r="27" spans="1:21" s="2" customFormat="1">
      <c r="A27" s="10" t="s">
        <v>17</v>
      </c>
      <c r="B27" s="11" t="s">
        <v>28</v>
      </c>
      <c r="C27" s="22" t="s">
        <v>322</v>
      </c>
      <c r="D27" s="41">
        <v>120</v>
      </c>
      <c r="E27" s="41">
        <v>6.2</v>
      </c>
      <c r="F27" s="41">
        <v>3.57</v>
      </c>
      <c r="G27" s="41">
        <v>400</v>
      </c>
      <c r="H27" s="41">
        <v>200</v>
      </c>
      <c r="I27" s="41">
        <v>24</v>
      </c>
      <c r="J27" s="41">
        <v>30</v>
      </c>
      <c r="K27" s="41">
        <v>1928.4480000000001</v>
      </c>
      <c r="L27" s="41">
        <v>1110.4128000000001</v>
      </c>
      <c r="M27" s="41">
        <v>23141.376</v>
      </c>
      <c r="N27" s="22">
        <v>13324.953600000001</v>
      </c>
      <c r="O27" s="16"/>
      <c r="P27" s="16" t="s">
        <v>159</v>
      </c>
      <c r="Q27" s="16"/>
      <c r="R27" s="16"/>
      <c r="S27" s="16"/>
      <c r="T27" s="15"/>
      <c r="U27" s="15"/>
    </row>
    <row r="28" spans="1:21" s="2" customFormat="1">
      <c r="A28" s="10" t="s">
        <v>29</v>
      </c>
      <c r="B28" s="11" t="s">
        <v>30</v>
      </c>
      <c r="C28" s="22" t="s">
        <v>322</v>
      </c>
      <c r="D28" s="41">
        <v>3.63</v>
      </c>
      <c r="E28" s="41">
        <v>814.8</v>
      </c>
      <c r="F28" s="41">
        <v>149.9</v>
      </c>
      <c r="G28" s="41">
        <v>400</v>
      </c>
      <c r="H28" s="41">
        <v>200</v>
      </c>
      <c r="I28" s="41">
        <v>24</v>
      </c>
      <c r="J28" s="41">
        <v>22.16</v>
      </c>
      <c r="K28" s="23">
        <f>D28*E28*I28*0.0036*30</f>
        <v>7666.4206079999985</v>
      </c>
      <c r="L28" s="23">
        <f>D28*F28*J28*0.0036*30</f>
        <v>1302.2721993600001</v>
      </c>
      <c r="M28" s="22">
        <f>K28*12</f>
        <v>91997.047295999975</v>
      </c>
      <c r="N28" s="22">
        <f>L28*12</f>
        <v>15627.266392320002</v>
      </c>
      <c r="O28" s="22" t="s">
        <v>350</v>
      </c>
      <c r="P28" s="24" t="s">
        <v>351</v>
      </c>
      <c r="Q28" s="16"/>
      <c r="R28" s="16"/>
      <c r="S28" s="16"/>
      <c r="T28" s="15"/>
      <c r="U28" s="15"/>
    </row>
    <row r="29" spans="1:21" s="2" customFormat="1" ht="13.5" customHeight="1">
      <c r="A29" s="10" t="s">
        <v>430</v>
      </c>
      <c r="B29" s="11" t="s">
        <v>32</v>
      </c>
      <c r="C29" s="79" t="s">
        <v>327</v>
      </c>
      <c r="D29" s="41">
        <v>5</v>
      </c>
      <c r="E29" s="41">
        <v>25.4</v>
      </c>
      <c r="F29" s="41">
        <v>11.5</v>
      </c>
      <c r="G29" s="41">
        <v>90</v>
      </c>
      <c r="H29" s="41">
        <v>90</v>
      </c>
      <c r="I29" s="41">
        <v>24</v>
      </c>
      <c r="J29" s="41">
        <v>30</v>
      </c>
      <c r="K29" s="41">
        <v>329.18400000000003</v>
      </c>
      <c r="L29" s="41">
        <v>149.04</v>
      </c>
      <c r="M29" s="22">
        <v>3950.2080000000001</v>
      </c>
      <c r="N29" s="22">
        <v>1788.48</v>
      </c>
      <c r="O29" s="22" t="s">
        <v>167</v>
      </c>
      <c r="P29" s="24" t="s">
        <v>168</v>
      </c>
      <c r="Q29" s="28"/>
      <c r="R29" s="16">
        <v>8422</v>
      </c>
      <c r="S29" s="16" t="s">
        <v>169</v>
      </c>
      <c r="T29" s="15"/>
      <c r="U29" s="15"/>
    </row>
    <row r="30" spans="1:21" s="2" customFormat="1" ht="13.5" customHeight="1">
      <c r="A30" s="10" t="s">
        <v>432</v>
      </c>
      <c r="B30" s="11" t="s">
        <v>431</v>
      </c>
      <c r="C30" s="79" t="s">
        <v>327</v>
      </c>
      <c r="D30" s="41">
        <v>0.216</v>
      </c>
      <c r="E30" s="41">
        <v>12.5</v>
      </c>
      <c r="F30" s="41">
        <v>7</v>
      </c>
      <c r="G30" s="41">
        <v>90</v>
      </c>
      <c r="H30" s="41">
        <v>90</v>
      </c>
      <c r="I30" s="41">
        <v>24</v>
      </c>
      <c r="J30" s="41">
        <v>30</v>
      </c>
      <c r="K30" s="23">
        <f t="shared" ref="K30" si="8">D30*E30*I30*0.0036*30</f>
        <v>6.9984000000000011</v>
      </c>
      <c r="L30" s="23">
        <f t="shared" ref="L30" si="9">D30*F30*J30*0.0036*30</f>
        <v>4.8988800000000001</v>
      </c>
      <c r="M30" s="22">
        <f t="shared" ref="M30" si="10">K30*12</f>
        <v>83.980800000000016</v>
      </c>
      <c r="N30" s="22">
        <f t="shared" ref="N30" si="11">L30*12</f>
        <v>58.786560000000001</v>
      </c>
      <c r="O30" s="16" t="s">
        <v>325</v>
      </c>
      <c r="P30" s="24" t="s">
        <v>324</v>
      </c>
      <c r="Q30" s="28"/>
      <c r="R30" s="16"/>
      <c r="S30" s="16"/>
      <c r="T30" s="15"/>
      <c r="U30" s="15"/>
    </row>
    <row r="31" spans="1:21" s="2" customFormat="1" ht="33.75">
      <c r="A31" s="10" t="s">
        <v>436</v>
      </c>
      <c r="B31" s="11" t="s">
        <v>33</v>
      </c>
      <c r="C31" s="79" t="s">
        <v>327</v>
      </c>
      <c r="D31" s="41"/>
      <c r="E31" s="41"/>
      <c r="F31" s="41"/>
      <c r="G31" s="41">
        <v>90</v>
      </c>
      <c r="H31" s="41">
        <v>90</v>
      </c>
      <c r="I31" s="41">
        <v>24</v>
      </c>
      <c r="J31" s="41">
        <v>30</v>
      </c>
      <c r="K31" s="23"/>
      <c r="L31" s="23"/>
      <c r="M31" s="22"/>
      <c r="N31" s="22"/>
      <c r="O31" s="5" t="s">
        <v>433</v>
      </c>
      <c r="P31" s="5"/>
      <c r="Q31" s="53" t="s">
        <v>434</v>
      </c>
      <c r="R31" s="16"/>
      <c r="S31" s="16"/>
      <c r="T31" s="15"/>
      <c r="U31" s="15"/>
    </row>
    <row r="32" spans="1:21" s="2" customFormat="1">
      <c r="A32" s="10" t="s">
        <v>49</v>
      </c>
      <c r="B32" s="11" t="s">
        <v>213</v>
      </c>
      <c r="C32" s="22" t="s">
        <v>208</v>
      </c>
      <c r="D32" s="41">
        <v>0.4</v>
      </c>
      <c r="E32" s="41"/>
      <c r="F32" s="41"/>
      <c r="G32" s="41">
        <v>60</v>
      </c>
      <c r="H32" s="41">
        <v>50</v>
      </c>
      <c r="I32" s="41">
        <v>20</v>
      </c>
      <c r="J32" s="41">
        <v>30</v>
      </c>
      <c r="K32" s="41"/>
      <c r="L32" s="41"/>
      <c r="M32" s="22"/>
      <c r="N32" s="22"/>
      <c r="O32" s="22" t="s">
        <v>214</v>
      </c>
      <c r="P32" s="24" t="s">
        <v>214</v>
      </c>
      <c r="Q32" s="28"/>
      <c r="R32" s="16">
        <v>4731</v>
      </c>
      <c r="S32" s="16" t="s">
        <v>207</v>
      </c>
      <c r="T32" s="15"/>
      <c r="U32" s="15"/>
    </row>
    <row r="33" spans="1:21" s="2" customFormat="1" ht="33.75">
      <c r="A33" s="10" t="s">
        <v>31</v>
      </c>
      <c r="B33" s="11" t="s">
        <v>34</v>
      </c>
      <c r="C33" s="22" t="s">
        <v>346</v>
      </c>
      <c r="D33" s="41"/>
      <c r="E33" s="41"/>
      <c r="F33" s="41"/>
      <c r="G33" s="41">
        <v>50</v>
      </c>
      <c r="H33" s="41">
        <v>50</v>
      </c>
      <c r="I33" s="41"/>
      <c r="J33" s="41"/>
      <c r="K33" s="41"/>
      <c r="L33" s="41"/>
      <c r="M33" s="65"/>
      <c r="N33" s="22"/>
      <c r="O33" s="22"/>
      <c r="P33" s="24" t="s">
        <v>437</v>
      </c>
      <c r="Q33" s="28"/>
      <c r="R33" s="16"/>
      <c r="S33" s="16"/>
      <c r="T33" s="15"/>
      <c r="U33" s="15"/>
    </row>
    <row r="34" spans="1:21" s="2" customFormat="1">
      <c r="A34" s="10" t="s">
        <v>195</v>
      </c>
      <c r="B34" s="11" t="s">
        <v>202</v>
      </c>
      <c r="C34" s="22" t="s">
        <v>208</v>
      </c>
      <c r="D34" s="41">
        <v>0.22</v>
      </c>
      <c r="E34" s="41">
        <v>251.666666666667</v>
      </c>
      <c r="F34" s="41">
        <v>75.433333333333294</v>
      </c>
      <c r="G34" s="41">
        <v>60</v>
      </c>
      <c r="H34" s="41">
        <v>50</v>
      </c>
      <c r="I34" s="41">
        <v>10</v>
      </c>
      <c r="J34" s="41">
        <v>30</v>
      </c>
      <c r="K34" s="41">
        <v>59.795999999999999</v>
      </c>
      <c r="L34" s="41">
        <v>17.92296</v>
      </c>
      <c r="M34" s="65">
        <v>717.55200000000002</v>
      </c>
      <c r="N34" s="22">
        <v>215.07552000000001</v>
      </c>
      <c r="O34" s="22" t="s">
        <v>203</v>
      </c>
      <c r="P34" s="24" t="s">
        <v>204</v>
      </c>
      <c r="Q34" s="28"/>
      <c r="R34" s="16">
        <v>4921</v>
      </c>
      <c r="S34" s="16" t="s">
        <v>205</v>
      </c>
      <c r="T34" s="15"/>
      <c r="U34" s="15"/>
    </row>
    <row r="35" spans="1:21" s="2" customFormat="1" ht="12.75" customHeight="1">
      <c r="A35" s="10" t="s">
        <v>195</v>
      </c>
      <c r="B35" s="11" t="s">
        <v>206</v>
      </c>
      <c r="C35" s="22" t="s">
        <v>208</v>
      </c>
      <c r="D35" s="41">
        <v>3.6999999999999998E-2</v>
      </c>
      <c r="E35" s="41">
        <v>12</v>
      </c>
      <c r="F35" s="41">
        <v>19</v>
      </c>
      <c r="G35" s="41">
        <v>60</v>
      </c>
      <c r="H35" s="41">
        <v>50</v>
      </c>
      <c r="I35" s="41">
        <v>1</v>
      </c>
      <c r="J35" s="41">
        <v>10</v>
      </c>
      <c r="K35" s="41">
        <v>1.5984000000000002E-2</v>
      </c>
      <c r="L35" s="41">
        <v>2.5308000000000001E-2</v>
      </c>
      <c r="M35" s="22">
        <v>0.19180800000000001</v>
      </c>
      <c r="N35" s="22">
        <v>0.30369600000000002</v>
      </c>
      <c r="O35" s="22" t="s">
        <v>209</v>
      </c>
      <c r="P35" s="24">
        <v>627</v>
      </c>
      <c r="Q35" s="28"/>
      <c r="R35" s="16">
        <v>4731</v>
      </c>
      <c r="S35" s="16" t="s">
        <v>207</v>
      </c>
      <c r="T35" s="15"/>
      <c r="U35" s="15"/>
    </row>
    <row r="36" spans="1:21" s="2" customFormat="1" ht="40.5" customHeight="1">
      <c r="A36" s="10" t="s">
        <v>31</v>
      </c>
      <c r="B36" s="11" t="s">
        <v>35</v>
      </c>
      <c r="C36" s="24" t="s">
        <v>346</v>
      </c>
      <c r="D36" s="41">
        <v>1.25</v>
      </c>
      <c r="E36" s="41">
        <v>32.76</v>
      </c>
      <c r="F36" s="41">
        <v>29.06</v>
      </c>
      <c r="G36" s="41">
        <v>50</v>
      </c>
      <c r="H36" s="41">
        <v>50</v>
      </c>
      <c r="I36" s="41">
        <v>24</v>
      </c>
      <c r="J36" s="41">
        <v>30</v>
      </c>
      <c r="K36" s="23">
        <f>D36*E36*I36*0.0036*30</f>
        <v>106.14239999999999</v>
      </c>
      <c r="L36" s="23">
        <f>D36*F36*J36*0.0036*30</f>
        <v>117.69299999999997</v>
      </c>
      <c r="M36" s="22">
        <f>K36*12</f>
        <v>1273.7087999999999</v>
      </c>
      <c r="N36" s="22">
        <f>L36*12</f>
        <v>1412.3159999999996</v>
      </c>
      <c r="O36" s="22" t="s">
        <v>348</v>
      </c>
      <c r="P36" s="24" t="s">
        <v>349</v>
      </c>
      <c r="Q36" s="28"/>
      <c r="R36" s="16"/>
      <c r="S36" s="16"/>
      <c r="T36" s="15"/>
      <c r="U36" s="15"/>
    </row>
    <row r="37" spans="1:21" s="2" customFormat="1" ht="22.5">
      <c r="A37" s="10" t="s">
        <v>217</v>
      </c>
      <c r="B37" s="11" t="s">
        <v>216</v>
      </c>
      <c r="C37" s="22" t="s">
        <v>572</v>
      </c>
      <c r="D37" s="16">
        <v>1.1000000000000001</v>
      </c>
      <c r="E37" s="16">
        <v>10.9066666666667</v>
      </c>
      <c r="F37" s="16">
        <v>8.2666666666666693</v>
      </c>
      <c r="G37" s="16">
        <v>100</v>
      </c>
      <c r="H37" s="16">
        <v>50</v>
      </c>
      <c r="I37" s="16">
        <v>24</v>
      </c>
      <c r="J37" s="16">
        <v>30</v>
      </c>
      <c r="K37" s="16">
        <v>31.097087999999999</v>
      </c>
      <c r="L37" s="16">
        <v>23.56992</v>
      </c>
      <c r="M37" s="22">
        <v>373.16505599999999</v>
      </c>
      <c r="N37" s="22">
        <v>282.83904000000001</v>
      </c>
      <c r="O37" s="22" t="s">
        <v>218</v>
      </c>
      <c r="P37" s="24" t="s">
        <v>219</v>
      </c>
      <c r="Q37" s="28"/>
      <c r="R37" s="16" t="s">
        <v>215</v>
      </c>
      <c r="S37" s="53" t="s">
        <v>562</v>
      </c>
      <c r="T37" s="15"/>
      <c r="U37" s="15"/>
    </row>
    <row r="38" spans="1:21" s="2" customFormat="1" ht="22.5">
      <c r="A38" s="10" t="s">
        <v>31</v>
      </c>
      <c r="B38" s="11" t="s">
        <v>36</v>
      </c>
      <c r="C38" s="22" t="s">
        <v>323</v>
      </c>
      <c r="D38" s="41">
        <v>10</v>
      </c>
      <c r="E38" s="41">
        <v>91.8</v>
      </c>
      <c r="F38" s="41">
        <v>83.6</v>
      </c>
      <c r="G38" s="41">
        <v>300</v>
      </c>
      <c r="H38" s="41">
        <v>100</v>
      </c>
      <c r="I38" s="41" t="s">
        <v>163</v>
      </c>
      <c r="J38" s="41" t="s">
        <v>164</v>
      </c>
      <c r="K38" s="41">
        <v>793.15200000000004</v>
      </c>
      <c r="L38" s="41">
        <v>722.30399999999997</v>
      </c>
      <c r="M38" s="22">
        <v>9517.8240000000005</v>
      </c>
      <c r="N38" s="22">
        <v>8667.6479999999992</v>
      </c>
      <c r="O38" s="22" t="s">
        <v>165</v>
      </c>
      <c r="P38" s="24" t="s">
        <v>166</v>
      </c>
      <c r="Q38" s="28"/>
      <c r="R38" s="16"/>
      <c r="S38" s="16"/>
      <c r="T38" s="15"/>
      <c r="U38" s="15"/>
    </row>
    <row r="39" spans="1:21" s="2" customFormat="1" ht="22.5">
      <c r="A39" s="10" t="s">
        <v>438</v>
      </c>
      <c r="B39" s="11" t="s">
        <v>37</v>
      </c>
      <c r="C39" s="22" t="s">
        <v>190</v>
      </c>
      <c r="D39" s="41">
        <v>0.14000000000000001</v>
      </c>
      <c r="E39" s="41">
        <v>42.54</v>
      </c>
      <c r="F39" s="41">
        <v>11.41</v>
      </c>
      <c r="G39" s="41">
        <v>150</v>
      </c>
      <c r="H39" s="41">
        <v>50</v>
      </c>
      <c r="I39" s="41">
        <v>24</v>
      </c>
      <c r="J39" s="41">
        <v>30</v>
      </c>
      <c r="K39" s="23">
        <f>D39*E39*I39*0.0036*30</f>
        <v>15.4369152</v>
      </c>
      <c r="L39" s="23">
        <f>D39*F39*J39*0.0036*30</f>
        <v>5.1755760000000004</v>
      </c>
      <c r="M39" s="22">
        <f t="shared" ref="M39:N43" si="12">K39*12</f>
        <v>185.24298239999999</v>
      </c>
      <c r="N39" s="22">
        <f t="shared" si="12"/>
        <v>62.106912000000008</v>
      </c>
      <c r="O39" s="22" t="s">
        <v>171</v>
      </c>
      <c r="P39" s="24" t="s">
        <v>575</v>
      </c>
      <c r="Q39" s="28"/>
      <c r="R39" s="16">
        <v>2100</v>
      </c>
      <c r="S39" s="53" t="s">
        <v>172</v>
      </c>
      <c r="T39" s="15"/>
      <c r="U39" s="15"/>
    </row>
    <row r="40" spans="1:21" s="2" customFormat="1">
      <c r="A40" s="10" t="s">
        <v>38</v>
      </c>
      <c r="B40" s="11" t="s">
        <v>440</v>
      </c>
      <c r="C40" s="22" t="s">
        <v>113</v>
      </c>
      <c r="D40" s="41">
        <v>58.27</v>
      </c>
      <c r="E40" s="41">
        <v>77.5</v>
      </c>
      <c r="F40" s="41">
        <v>38.049999999999997</v>
      </c>
      <c r="G40" s="41">
        <v>70</v>
      </c>
      <c r="H40" s="41">
        <v>70</v>
      </c>
      <c r="I40" s="41">
        <v>24</v>
      </c>
      <c r="J40" s="41">
        <v>30</v>
      </c>
      <c r="K40" s="23">
        <f>D40*E40*I40*0.0036*30</f>
        <v>11705.277600000001</v>
      </c>
      <c r="L40" s="23">
        <f>D40*F40*J40*0.0036*30</f>
        <v>7183.6421399999999</v>
      </c>
      <c r="M40" s="22">
        <f t="shared" si="12"/>
        <v>140463.33120000002</v>
      </c>
      <c r="N40" s="22">
        <f t="shared" si="12"/>
        <v>86203.705679999999</v>
      </c>
      <c r="O40" s="16" t="s">
        <v>372</v>
      </c>
      <c r="P40" s="24" t="s">
        <v>379</v>
      </c>
      <c r="Q40" s="28"/>
      <c r="R40" s="16"/>
      <c r="S40" s="16"/>
      <c r="T40" s="15"/>
      <c r="U40" s="15"/>
    </row>
    <row r="41" spans="1:21" s="2" customFormat="1">
      <c r="A41" s="10" t="s">
        <v>39</v>
      </c>
      <c r="B41" s="13" t="s">
        <v>439</v>
      </c>
      <c r="C41" s="22" t="s">
        <v>113</v>
      </c>
      <c r="D41" s="41">
        <v>27.38</v>
      </c>
      <c r="E41" s="41">
        <v>55.83</v>
      </c>
      <c r="F41" s="41">
        <v>56.39</v>
      </c>
      <c r="G41" s="41">
        <v>70</v>
      </c>
      <c r="H41" s="41">
        <v>70</v>
      </c>
      <c r="I41" s="41">
        <v>24</v>
      </c>
      <c r="J41" s="41">
        <v>30</v>
      </c>
      <c r="K41" s="23">
        <f>D41*E41*I41*0.0036*30</f>
        <v>3962.1970367999993</v>
      </c>
      <c r="L41" s="23">
        <f>D41*F41*J41*0.0036*30</f>
        <v>5002.4245680000004</v>
      </c>
      <c r="M41" s="22">
        <f t="shared" si="12"/>
        <v>47546.364441599988</v>
      </c>
      <c r="N41" s="22">
        <f t="shared" si="12"/>
        <v>60029.094816000004</v>
      </c>
      <c r="O41" s="16" t="s">
        <v>372</v>
      </c>
      <c r="P41" s="24" t="s">
        <v>373</v>
      </c>
      <c r="Q41" s="28"/>
      <c r="R41" s="16"/>
      <c r="S41" s="16"/>
      <c r="T41" s="15"/>
      <c r="U41" s="15"/>
    </row>
    <row r="42" spans="1:21" s="2" customFormat="1">
      <c r="A42" s="10" t="s">
        <v>39</v>
      </c>
      <c r="B42" s="11" t="s">
        <v>441</v>
      </c>
      <c r="C42" s="22" t="s">
        <v>113</v>
      </c>
      <c r="D42" s="41">
        <v>41.78</v>
      </c>
      <c r="E42" s="41">
        <v>78.17</v>
      </c>
      <c r="F42" s="41">
        <v>36.479999999999997</v>
      </c>
      <c r="G42" s="41">
        <v>70</v>
      </c>
      <c r="H42" s="41">
        <v>70</v>
      </c>
      <c r="I42" s="41">
        <v>24</v>
      </c>
      <c r="J42" s="41">
        <v>30</v>
      </c>
      <c r="K42" s="23">
        <f>D42*E42*I42*0.0036*30</f>
        <v>8465.3232192000014</v>
      </c>
      <c r="L42" s="23">
        <f>D42*F42*J42*0.0036*30</f>
        <v>4938.1954559999995</v>
      </c>
      <c r="M42" s="22">
        <f t="shared" si="12"/>
        <v>101583.87863040002</v>
      </c>
      <c r="N42" s="22">
        <f t="shared" si="12"/>
        <v>59258.345471999994</v>
      </c>
      <c r="O42" s="16" t="s">
        <v>392</v>
      </c>
      <c r="P42" s="24" t="s">
        <v>393</v>
      </c>
      <c r="Q42" s="28"/>
      <c r="R42" s="16"/>
      <c r="S42" s="16"/>
      <c r="T42" s="15"/>
      <c r="U42" s="15"/>
    </row>
    <row r="43" spans="1:21" s="2" customFormat="1">
      <c r="A43" s="10" t="s">
        <v>23</v>
      </c>
      <c r="B43" s="13" t="s">
        <v>442</v>
      </c>
      <c r="C43" s="22" t="s">
        <v>113</v>
      </c>
      <c r="D43" s="41">
        <v>13.17</v>
      </c>
      <c r="E43" s="41">
        <v>34.299999999999997</v>
      </c>
      <c r="F43" s="41">
        <v>61.33</v>
      </c>
      <c r="G43" s="41">
        <v>70</v>
      </c>
      <c r="H43" s="41">
        <v>70</v>
      </c>
      <c r="I43" s="41">
        <v>24</v>
      </c>
      <c r="J43" s="41">
        <v>30</v>
      </c>
      <c r="K43" s="23">
        <f>D43*E43*I43*0.0036*30</f>
        <v>1170.8867519999997</v>
      </c>
      <c r="L43" s="23">
        <f>D43*F43*J43*0.0036*30</f>
        <v>2617.000164</v>
      </c>
      <c r="M43" s="22">
        <f t="shared" si="12"/>
        <v>14050.641023999997</v>
      </c>
      <c r="N43" s="22">
        <f t="shared" si="12"/>
        <v>31404.001968</v>
      </c>
      <c r="O43" s="16" t="s">
        <v>372</v>
      </c>
      <c r="P43" s="24" t="s">
        <v>377</v>
      </c>
      <c r="Q43" s="28"/>
      <c r="R43" s="16"/>
      <c r="S43" s="16"/>
      <c r="T43" s="15"/>
      <c r="U43" s="15"/>
    </row>
    <row r="44" spans="1:21" s="2" customFormat="1">
      <c r="A44" s="10" t="s">
        <v>23</v>
      </c>
      <c r="B44" s="105" t="s">
        <v>443</v>
      </c>
      <c r="C44" s="107" t="s">
        <v>113</v>
      </c>
      <c r="D44" s="41">
        <v>68.965000000000003</v>
      </c>
      <c r="E44" s="41">
        <v>149.58124999999998</v>
      </c>
      <c r="F44" s="41">
        <v>76.553749999999994</v>
      </c>
      <c r="G44" s="41">
        <v>70</v>
      </c>
      <c r="H44" s="41">
        <v>70</v>
      </c>
      <c r="I44" s="41">
        <v>24</v>
      </c>
      <c r="J44" s="41">
        <v>30</v>
      </c>
      <c r="K44" s="41">
        <f t="shared" ref="K44:K45" si="13">M44/12</f>
        <v>381083.86499999999</v>
      </c>
      <c r="L44" s="41">
        <f t="shared" ref="L44:L45" si="14">N44/12</f>
        <v>223201.69666666666</v>
      </c>
      <c r="M44" s="22">
        <v>4573006.38</v>
      </c>
      <c r="N44" s="22">
        <v>2678420.36</v>
      </c>
      <c r="O44" s="22" t="s">
        <v>369</v>
      </c>
      <c r="P44" s="24" t="s">
        <v>370</v>
      </c>
      <c r="Q44" s="28"/>
      <c r="R44" s="16"/>
      <c r="S44" s="16"/>
      <c r="T44" s="15"/>
      <c r="U44" s="15"/>
    </row>
    <row r="45" spans="1:21" s="2" customFormat="1">
      <c r="A45" s="10" t="s">
        <v>368</v>
      </c>
      <c r="B45" s="106"/>
      <c r="C45" s="108"/>
      <c r="D45" s="41">
        <v>2.7185714285714284</v>
      </c>
      <c r="E45" s="41">
        <v>199.68571428571428</v>
      </c>
      <c r="F45" s="41">
        <v>112.28571428571429</v>
      </c>
      <c r="G45" s="41">
        <v>70</v>
      </c>
      <c r="H45" s="41">
        <v>70</v>
      </c>
      <c r="I45" s="41">
        <v>24</v>
      </c>
      <c r="J45" s="41">
        <v>30</v>
      </c>
      <c r="K45" s="41">
        <f t="shared" si="13"/>
        <v>10484.791666666666</v>
      </c>
      <c r="L45" s="41">
        <f t="shared" si="14"/>
        <v>5956.6483333333335</v>
      </c>
      <c r="M45" s="22">
        <v>125817.5</v>
      </c>
      <c r="N45" s="22">
        <v>71479.78</v>
      </c>
      <c r="O45" s="22" t="s">
        <v>369</v>
      </c>
      <c r="P45" s="24" t="s">
        <v>370</v>
      </c>
      <c r="Q45" s="28"/>
      <c r="R45" s="16"/>
      <c r="S45" s="16"/>
      <c r="T45" s="15"/>
      <c r="U45" s="15"/>
    </row>
    <row r="46" spans="1:21" s="2" customFormat="1">
      <c r="A46" s="10" t="s">
        <v>23</v>
      </c>
      <c r="B46" s="11" t="s">
        <v>444</v>
      </c>
      <c r="C46" s="22" t="s">
        <v>113</v>
      </c>
      <c r="D46" s="41">
        <v>13.74</v>
      </c>
      <c r="E46" s="41">
        <v>140.19999999999999</v>
      </c>
      <c r="F46" s="41">
        <v>31.5</v>
      </c>
      <c r="G46" s="41">
        <v>70</v>
      </c>
      <c r="H46" s="41">
        <v>70</v>
      </c>
      <c r="I46" s="41">
        <v>24</v>
      </c>
      <c r="J46" s="41">
        <v>30</v>
      </c>
      <c r="K46" s="23">
        <f t="shared" ref="K46:K47" si="15">D46*E46*I46*0.0036*30</f>
        <v>4993.0940159999991</v>
      </c>
      <c r="L46" s="23">
        <f t="shared" ref="L46:L47" si="16">D46*F46*J46*0.0036*30</f>
        <v>1402.3044</v>
      </c>
      <c r="M46" s="22">
        <f t="shared" ref="M46:M47" si="17">K46*12</f>
        <v>59917.128191999989</v>
      </c>
      <c r="N46" s="22">
        <f t="shared" ref="N46:N47" si="18">L46*12</f>
        <v>16827.6528</v>
      </c>
      <c r="O46" s="16" t="s">
        <v>372</v>
      </c>
      <c r="P46" s="24" t="s">
        <v>375</v>
      </c>
      <c r="Q46" s="28"/>
      <c r="R46" s="16"/>
      <c r="S46" s="16"/>
      <c r="T46" s="15"/>
      <c r="U46" s="15"/>
    </row>
    <row r="47" spans="1:21" s="2" customFormat="1">
      <c r="A47" s="10" t="s">
        <v>29</v>
      </c>
      <c r="B47" s="11" t="s">
        <v>41</v>
      </c>
      <c r="C47" s="22" t="s">
        <v>113</v>
      </c>
      <c r="D47" s="41">
        <v>38.61</v>
      </c>
      <c r="E47" s="41">
        <v>243.7</v>
      </c>
      <c r="F47" s="41">
        <v>144.15</v>
      </c>
      <c r="G47" s="41">
        <v>70</v>
      </c>
      <c r="H47" s="41">
        <v>70</v>
      </c>
      <c r="I47" s="41">
        <v>24</v>
      </c>
      <c r="J47" s="41">
        <v>30</v>
      </c>
      <c r="K47" s="23">
        <f t="shared" si="15"/>
        <v>24388.794144</v>
      </c>
      <c r="L47" s="23">
        <f t="shared" si="16"/>
        <v>18032.646059999999</v>
      </c>
      <c r="M47" s="22">
        <f t="shared" si="17"/>
        <v>292665.52972799999</v>
      </c>
      <c r="N47" s="22">
        <f t="shared" si="18"/>
        <v>216391.75271999999</v>
      </c>
      <c r="O47" s="16" t="s">
        <v>364</v>
      </c>
      <c r="P47" s="16" t="s">
        <v>365</v>
      </c>
      <c r="Q47" s="28"/>
      <c r="R47" s="16"/>
      <c r="S47" s="16"/>
      <c r="T47" s="15"/>
      <c r="U47" s="15"/>
    </row>
    <row r="48" spans="1:21" s="2" customFormat="1" ht="22.5">
      <c r="A48" s="10" t="s">
        <v>49</v>
      </c>
      <c r="B48" s="13" t="s">
        <v>138</v>
      </c>
      <c r="C48" s="22" t="s">
        <v>208</v>
      </c>
      <c r="D48" s="41">
        <v>0.85</v>
      </c>
      <c r="E48" s="41"/>
      <c r="F48" s="41"/>
      <c r="G48" s="41">
        <v>60</v>
      </c>
      <c r="H48" s="41">
        <v>50</v>
      </c>
      <c r="I48" s="41">
        <v>0.6</v>
      </c>
      <c r="J48" s="41">
        <v>30</v>
      </c>
      <c r="K48" s="41"/>
      <c r="L48" s="41"/>
      <c r="M48" s="22"/>
      <c r="N48" s="22"/>
      <c r="O48" s="16"/>
      <c r="P48" s="24"/>
      <c r="Q48" s="53" t="s">
        <v>435</v>
      </c>
      <c r="R48" s="16" t="s">
        <v>139</v>
      </c>
      <c r="S48" s="53" t="s">
        <v>435</v>
      </c>
      <c r="T48" s="15"/>
      <c r="U48" s="15"/>
    </row>
    <row r="49" spans="1:21" s="2" customFormat="1">
      <c r="A49" s="10" t="s">
        <v>42</v>
      </c>
      <c r="B49" s="11" t="s">
        <v>43</v>
      </c>
      <c r="C49" s="22" t="s">
        <v>114</v>
      </c>
      <c r="D49" s="41">
        <v>0.35</v>
      </c>
      <c r="E49" s="55">
        <v>709</v>
      </c>
      <c r="F49" s="55">
        <v>1041.7</v>
      </c>
      <c r="G49" s="41">
        <v>600</v>
      </c>
      <c r="H49" s="41">
        <v>600</v>
      </c>
      <c r="I49" s="41">
        <v>8</v>
      </c>
      <c r="J49" s="41">
        <v>24</v>
      </c>
      <c r="K49" s="23">
        <f>D49*E49*I49*0.0036*30</f>
        <v>214.40159999999997</v>
      </c>
      <c r="L49" s="23">
        <f>D49*F49*J49*0.0036*30</f>
        <v>945.03023999999982</v>
      </c>
      <c r="M49" s="22">
        <f t="shared" ref="M49:N51" si="19">K49*12</f>
        <v>2572.8191999999999</v>
      </c>
      <c r="N49" s="22">
        <f t="shared" si="19"/>
        <v>11340.362879999997</v>
      </c>
      <c r="O49" s="14" t="s">
        <v>445</v>
      </c>
      <c r="P49" s="14" t="s">
        <v>446</v>
      </c>
      <c r="Q49" s="28"/>
      <c r="R49" s="16"/>
      <c r="S49" s="16"/>
      <c r="T49" s="15"/>
      <c r="U49" s="15"/>
    </row>
    <row r="50" spans="1:21" s="1" customFormat="1" ht="22.5">
      <c r="A50" s="9" t="s">
        <v>68</v>
      </c>
      <c r="B50" s="80" t="s">
        <v>144</v>
      </c>
      <c r="C50" s="22" t="s">
        <v>572</v>
      </c>
      <c r="D50" s="7">
        <v>7.0000000000000001E-3</v>
      </c>
      <c r="E50" s="7">
        <v>75.709999999999994</v>
      </c>
      <c r="F50" s="7">
        <v>75.5</v>
      </c>
      <c r="G50" s="16">
        <v>100</v>
      </c>
      <c r="H50" s="16">
        <v>50</v>
      </c>
      <c r="I50" s="85">
        <v>24</v>
      </c>
      <c r="J50" s="85">
        <v>30</v>
      </c>
      <c r="K50" s="23">
        <f>D50*E50*I50*0.0036*30</f>
        <v>1.3736822399999997</v>
      </c>
      <c r="L50" s="23">
        <f>D50*F50*J50*0.0036*30</f>
        <v>1.71234</v>
      </c>
      <c r="M50" s="22">
        <f t="shared" si="19"/>
        <v>16.484186879999996</v>
      </c>
      <c r="N50" s="22">
        <f t="shared" si="19"/>
        <v>20.548079999999999</v>
      </c>
      <c r="O50" s="7" t="s">
        <v>145</v>
      </c>
      <c r="P50" s="7" t="s">
        <v>146</v>
      </c>
      <c r="Q50" s="31"/>
      <c r="R50" s="7" t="s">
        <v>147</v>
      </c>
      <c r="S50" s="53" t="s">
        <v>563</v>
      </c>
      <c r="T50" s="3"/>
      <c r="U50" s="3"/>
    </row>
    <row r="51" spans="1:21" s="1" customFormat="1">
      <c r="A51" s="9" t="s">
        <v>68</v>
      </c>
      <c r="B51" s="12" t="s">
        <v>178</v>
      </c>
      <c r="C51" s="24" t="s">
        <v>187</v>
      </c>
      <c r="D51" s="46">
        <v>3.44</v>
      </c>
      <c r="E51" s="46">
        <v>806.56</v>
      </c>
      <c r="F51" s="46">
        <v>176.1</v>
      </c>
      <c r="G51" s="46">
        <v>600</v>
      </c>
      <c r="H51" s="46">
        <v>200</v>
      </c>
      <c r="I51" s="46">
        <v>24</v>
      </c>
      <c r="J51" s="46">
        <v>26</v>
      </c>
      <c r="K51" s="46">
        <v>6033.4817599999997</v>
      </c>
      <c r="L51" s="46">
        <v>1360.8331800000001</v>
      </c>
      <c r="M51" s="46">
        <f t="shared" si="19"/>
        <v>72401.78112</v>
      </c>
      <c r="N51" s="46">
        <f t="shared" si="19"/>
        <v>16329.998160000001</v>
      </c>
      <c r="O51" s="7" t="s">
        <v>141</v>
      </c>
      <c r="P51" s="7" t="s">
        <v>141</v>
      </c>
      <c r="Q51" s="31"/>
      <c r="R51" s="7">
        <v>2029</v>
      </c>
      <c r="S51" s="7" t="s">
        <v>142</v>
      </c>
      <c r="T51" s="3"/>
      <c r="U51" s="3"/>
    </row>
    <row r="52" spans="1:21" s="2" customFormat="1">
      <c r="A52" s="10" t="s">
        <v>447</v>
      </c>
      <c r="B52" s="11" t="s">
        <v>176</v>
      </c>
      <c r="C52" s="22" t="s">
        <v>187</v>
      </c>
      <c r="D52" s="41">
        <v>8.0000000000000002E-3</v>
      </c>
      <c r="E52" s="41">
        <v>111.69</v>
      </c>
      <c r="F52" s="41">
        <v>27</v>
      </c>
      <c r="G52" s="41">
        <v>600</v>
      </c>
      <c r="H52" s="41">
        <v>200</v>
      </c>
      <c r="I52" s="41">
        <v>8</v>
      </c>
      <c r="J52" s="41">
        <v>8</v>
      </c>
      <c r="K52" s="23">
        <v>0.20586700799999999</v>
      </c>
      <c r="L52" s="23">
        <v>4.9766400000000002E-2</v>
      </c>
      <c r="M52" s="22">
        <v>2.4704040960000002</v>
      </c>
      <c r="N52" s="22">
        <v>0.59719679999999997</v>
      </c>
      <c r="O52" s="22" t="s">
        <v>174</v>
      </c>
      <c r="P52" s="24" t="s">
        <v>175</v>
      </c>
      <c r="Q52" s="28"/>
      <c r="R52" s="16">
        <v>2029</v>
      </c>
      <c r="S52" s="16" t="s">
        <v>179</v>
      </c>
      <c r="T52" s="15"/>
      <c r="U52" s="15"/>
    </row>
    <row r="53" spans="1:21" s="2" customFormat="1">
      <c r="A53" s="10" t="s">
        <v>447</v>
      </c>
      <c r="B53" s="11" t="s">
        <v>177</v>
      </c>
      <c r="C53" s="22" t="s">
        <v>187</v>
      </c>
      <c r="D53" s="41">
        <v>0.17</v>
      </c>
      <c r="E53" s="41">
        <v>66.400000000000006</v>
      </c>
      <c r="F53" s="41">
        <v>12.68</v>
      </c>
      <c r="G53" s="41">
        <v>600</v>
      </c>
      <c r="H53" s="41">
        <v>200</v>
      </c>
      <c r="I53" s="41">
        <v>3</v>
      </c>
      <c r="J53" s="41">
        <v>25</v>
      </c>
      <c r="K53" s="23">
        <v>3.0477599999999998</v>
      </c>
      <c r="L53" s="23">
        <v>0.58201199999999997</v>
      </c>
      <c r="M53" s="22">
        <v>36.573120000000003</v>
      </c>
      <c r="N53" s="22">
        <v>6.9841439999999997</v>
      </c>
      <c r="O53" s="22" t="s">
        <v>174</v>
      </c>
      <c r="P53" s="24" t="s">
        <v>175</v>
      </c>
      <c r="Q53" s="28"/>
      <c r="R53" s="16">
        <v>2029</v>
      </c>
      <c r="S53" s="16" t="s">
        <v>179</v>
      </c>
      <c r="T53" s="15"/>
      <c r="U53" s="15"/>
    </row>
    <row r="54" spans="1:21" s="2" customFormat="1" ht="33.75">
      <c r="A54" s="10" t="s">
        <v>267</v>
      </c>
      <c r="B54" s="11" t="s">
        <v>266</v>
      </c>
      <c r="C54" s="22" t="s">
        <v>576</v>
      </c>
      <c r="D54" s="41">
        <v>0.32274999999999998</v>
      </c>
      <c r="E54" s="41">
        <v>155.19999999999999</v>
      </c>
      <c r="F54" s="41">
        <v>120.333333333333</v>
      </c>
      <c r="G54" s="41">
        <v>90</v>
      </c>
      <c r="H54" s="41">
        <v>90</v>
      </c>
      <c r="I54" s="41">
        <v>20</v>
      </c>
      <c r="J54" s="41">
        <v>25</v>
      </c>
      <c r="K54" s="23">
        <f>D54*E54*I54*0.0036*30</f>
        <v>108.19612799999999</v>
      </c>
      <c r="L54" s="23">
        <f>D54*F54*J54*0.0036*30</f>
        <v>104.8614749999997</v>
      </c>
      <c r="M54" s="22">
        <f>K54*12</f>
        <v>1298.3535359999998</v>
      </c>
      <c r="N54" s="22">
        <f>L54*12</f>
        <v>1258.3376999999964</v>
      </c>
      <c r="O54" s="22" t="s">
        <v>577</v>
      </c>
      <c r="P54" s="24" t="s">
        <v>578</v>
      </c>
      <c r="Q54" s="28"/>
      <c r="R54" s="16" t="s">
        <v>268</v>
      </c>
      <c r="S54" s="16" t="s">
        <v>269</v>
      </c>
      <c r="T54" s="15"/>
      <c r="U54" s="15"/>
    </row>
    <row r="55" spans="1:21" s="2" customFormat="1" ht="22.5">
      <c r="A55" s="10" t="s">
        <v>267</v>
      </c>
      <c r="B55" s="11" t="s">
        <v>266</v>
      </c>
      <c r="C55" s="22" t="s">
        <v>270</v>
      </c>
      <c r="D55" s="41">
        <v>0.01</v>
      </c>
      <c r="E55" s="41"/>
      <c r="F55" s="41">
        <v>939.33333333333303</v>
      </c>
      <c r="G55" s="41"/>
      <c r="H55" s="41">
        <v>100</v>
      </c>
      <c r="I55" s="41">
        <v>4</v>
      </c>
      <c r="J55" s="41">
        <v>25</v>
      </c>
      <c r="K55" s="23"/>
      <c r="L55" s="23">
        <f>D55*F55*J55*0.0036*30</f>
        <v>25.361999999999991</v>
      </c>
      <c r="M55" s="22"/>
      <c r="N55" s="22">
        <f>L55*12</f>
        <v>304.34399999999988</v>
      </c>
      <c r="O55" s="22" t="s">
        <v>295</v>
      </c>
      <c r="P55" s="24" t="s">
        <v>579</v>
      </c>
      <c r="Q55" s="28"/>
      <c r="R55" s="16" t="s">
        <v>268</v>
      </c>
      <c r="S55" s="16" t="s">
        <v>269</v>
      </c>
      <c r="T55" s="15"/>
      <c r="U55" s="15"/>
    </row>
    <row r="56" spans="1:21" s="2" customFormat="1">
      <c r="A56" s="10" t="s">
        <v>44</v>
      </c>
      <c r="B56" s="11" t="s">
        <v>45</v>
      </c>
      <c r="C56" s="22" t="s">
        <v>322</v>
      </c>
      <c r="D56" s="41">
        <v>0.75</v>
      </c>
      <c r="E56" s="41">
        <v>205.5</v>
      </c>
      <c r="F56" s="41">
        <v>45</v>
      </c>
      <c r="G56" s="41">
        <v>400</v>
      </c>
      <c r="H56" s="41">
        <v>200</v>
      </c>
      <c r="I56" s="41">
        <v>8</v>
      </c>
      <c r="J56" s="41">
        <v>25</v>
      </c>
      <c r="K56" s="23">
        <f>D56*E56*I56*0.0036*30</f>
        <v>133.16399999999999</v>
      </c>
      <c r="L56" s="23">
        <f>D56*F56*J56*0.0036*30</f>
        <v>91.125</v>
      </c>
      <c r="M56" s="22">
        <f>K56*12</f>
        <v>1597.9679999999998</v>
      </c>
      <c r="N56" s="22">
        <f>L56*12</f>
        <v>1093.5</v>
      </c>
      <c r="O56" s="5" t="s">
        <v>451</v>
      </c>
      <c r="P56" s="5" t="s">
        <v>452</v>
      </c>
      <c r="Q56" s="28"/>
      <c r="R56" s="16"/>
      <c r="S56" s="16"/>
      <c r="T56" s="15"/>
      <c r="U56" s="15"/>
    </row>
    <row r="57" spans="1:21" s="2" customFormat="1" ht="22.5">
      <c r="A57" s="10" t="s">
        <v>195</v>
      </c>
      <c r="B57" s="11" t="s">
        <v>194</v>
      </c>
      <c r="C57" s="22" t="s">
        <v>196</v>
      </c>
      <c r="D57" s="41">
        <v>0.42699999999999999</v>
      </c>
      <c r="E57" s="66"/>
      <c r="F57" s="66"/>
      <c r="G57" s="41">
        <v>150</v>
      </c>
      <c r="H57" s="41">
        <v>20</v>
      </c>
      <c r="I57" s="41">
        <v>24</v>
      </c>
      <c r="J57" s="41">
        <v>30</v>
      </c>
      <c r="K57" s="23"/>
      <c r="L57" s="23"/>
      <c r="M57" s="22"/>
      <c r="N57" s="22"/>
      <c r="O57" s="22"/>
      <c r="P57" s="24"/>
      <c r="Q57" s="28"/>
      <c r="R57" s="16">
        <v>8610</v>
      </c>
      <c r="S57" s="16" t="s">
        <v>201</v>
      </c>
      <c r="T57" s="15"/>
      <c r="U57" s="15"/>
    </row>
    <row r="58" spans="1:21" s="2" customFormat="1" ht="33.75">
      <c r="A58" s="10" t="s">
        <v>40</v>
      </c>
      <c r="B58" s="11" t="s">
        <v>46</v>
      </c>
      <c r="C58" s="22" t="s">
        <v>346</v>
      </c>
      <c r="D58" s="41">
        <v>0.27</v>
      </c>
      <c r="E58" s="41">
        <v>15.5</v>
      </c>
      <c r="F58" s="41">
        <v>8</v>
      </c>
      <c r="G58" s="41">
        <v>50</v>
      </c>
      <c r="H58" s="41">
        <v>50</v>
      </c>
      <c r="I58" s="41">
        <v>6</v>
      </c>
      <c r="J58" s="41">
        <v>20</v>
      </c>
      <c r="K58" s="23">
        <f>D58*E58*I58*0.0036*30</f>
        <v>2.7118800000000003</v>
      </c>
      <c r="L58" s="23">
        <f>D58*F58*J58*0.0036*30</f>
        <v>4.6656000000000004</v>
      </c>
      <c r="M58" s="22">
        <f>K58*12</f>
        <v>32.542560000000002</v>
      </c>
      <c r="N58" s="22">
        <f>L58*12</f>
        <v>55.987200000000001</v>
      </c>
      <c r="O58" s="22" t="s">
        <v>362</v>
      </c>
      <c r="P58" s="24" t="s">
        <v>363</v>
      </c>
      <c r="Q58" s="28"/>
      <c r="R58" s="16"/>
      <c r="S58" s="16"/>
      <c r="T58" s="15"/>
      <c r="U58" s="15"/>
    </row>
    <row r="59" spans="1:21" s="1" customFormat="1" ht="26.25" customHeight="1">
      <c r="A59" s="10" t="s">
        <v>23</v>
      </c>
      <c r="B59" s="11" t="s">
        <v>47</v>
      </c>
      <c r="C59" s="22" t="s">
        <v>189</v>
      </c>
      <c r="D59" s="41">
        <v>24196</v>
      </c>
      <c r="E59" s="83">
        <v>2.91</v>
      </c>
      <c r="F59" s="83">
        <v>100.8</v>
      </c>
      <c r="G59" s="83">
        <v>150</v>
      </c>
      <c r="H59" s="83">
        <v>100</v>
      </c>
      <c r="I59" s="16">
        <v>24</v>
      </c>
      <c r="J59" s="16">
        <v>30</v>
      </c>
      <c r="K59" s="23">
        <v>182503.65299999999</v>
      </c>
      <c r="L59" s="23">
        <v>6532501.8931199992</v>
      </c>
      <c r="M59" s="22">
        <f>K59*12</f>
        <v>2190043.8360000001</v>
      </c>
      <c r="N59" s="22">
        <v>78390022.717439994</v>
      </c>
      <c r="O59" s="22" t="s">
        <v>277</v>
      </c>
      <c r="P59" s="24" t="s">
        <v>574</v>
      </c>
      <c r="Q59" s="28"/>
      <c r="R59" s="7">
        <v>3511</v>
      </c>
      <c r="S59" s="7" t="s">
        <v>170</v>
      </c>
      <c r="T59" s="3"/>
      <c r="U59" s="3"/>
    </row>
    <row r="60" spans="1:21" s="1" customFormat="1">
      <c r="A60" s="9" t="s">
        <v>49</v>
      </c>
      <c r="B60" s="12" t="s">
        <v>50</v>
      </c>
      <c r="C60" s="24" t="s">
        <v>360</v>
      </c>
      <c r="D60" s="46"/>
      <c r="E60" s="46">
        <v>78.16</v>
      </c>
      <c r="F60" s="46">
        <v>26.48</v>
      </c>
      <c r="G60" s="46">
        <v>250</v>
      </c>
      <c r="H60" s="46">
        <v>80</v>
      </c>
      <c r="I60" s="85">
        <v>24</v>
      </c>
      <c r="J60" s="85">
        <v>30</v>
      </c>
      <c r="K60" s="23">
        <f>D60*E60*I60*0.0036*30</f>
        <v>0</v>
      </c>
      <c r="L60" s="23">
        <f>D60*F60*J60*0.0036*30</f>
        <v>0</v>
      </c>
      <c r="M60" s="22">
        <f>K60*12</f>
        <v>0</v>
      </c>
      <c r="N60" s="22">
        <f>L60*12</f>
        <v>0</v>
      </c>
      <c r="O60" s="7" t="s">
        <v>361</v>
      </c>
      <c r="P60" s="32"/>
      <c r="Q60" s="31"/>
      <c r="R60" s="7"/>
      <c r="S60" s="7"/>
      <c r="T60" s="3"/>
      <c r="U60" s="3"/>
    </row>
    <row r="61" spans="1:21" s="1" customFormat="1" ht="22.5">
      <c r="A61" s="9" t="s">
        <v>51</v>
      </c>
      <c r="B61" s="18" t="s">
        <v>52</v>
      </c>
      <c r="C61" s="22" t="s">
        <v>188</v>
      </c>
      <c r="D61" s="46">
        <v>3</v>
      </c>
      <c r="E61" s="46">
        <v>187.36</v>
      </c>
      <c r="F61" s="46">
        <v>136.04</v>
      </c>
      <c r="G61" s="46">
        <v>450</v>
      </c>
      <c r="H61" s="46">
        <v>200</v>
      </c>
      <c r="I61" s="46">
        <v>5</v>
      </c>
      <c r="J61" s="46">
        <v>20</v>
      </c>
      <c r="K61" s="46">
        <v>202.34880000000001</v>
      </c>
      <c r="L61" s="46">
        <v>146.92320000000001</v>
      </c>
      <c r="M61" s="22">
        <v>2428.1855999999998</v>
      </c>
      <c r="N61" s="22">
        <v>1763.0784000000001</v>
      </c>
      <c r="O61" s="7" t="s">
        <v>242</v>
      </c>
      <c r="P61" s="7" t="s">
        <v>242</v>
      </c>
      <c r="Q61" s="53" t="s">
        <v>244</v>
      </c>
      <c r="R61" s="7" t="s">
        <v>243</v>
      </c>
      <c r="S61" s="53" t="s">
        <v>244</v>
      </c>
      <c r="T61" s="3"/>
      <c r="U61" s="3"/>
    </row>
    <row r="62" spans="1:21" s="1" customFormat="1">
      <c r="A62" s="9" t="s">
        <v>48</v>
      </c>
      <c r="B62" s="17" t="s">
        <v>453</v>
      </c>
      <c r="C62" s="27" t="s">
        <v>454</v>
      </c>
      <c r="D62" s="46">
        <v>13</v>
      </c>
      <c r="E62" s="46">
        <v>207.85</v>
      </c>
      <c r="F62" s="46">
        <v>23.22</v>
      </c>
      <c r="G62" s="46">
        <v>200</v>
      </c>
      <c r="H62" s="46">
        <v>200</v>
      </c>
      <c r="I62" s="55">
        <v>22</v>
      </c>
      <c r="J62" s="55">
        <v>26</v>
      </c>
      <c r="K62" s="23">
        <f>D62*E62*I62*0.0036*30</f>
        <v>6420.0707999999986</v>
      </c>
      <c r="L62" s="23">
        <f>D62*F62*J62*0.0036*30</f>
        <v>847.62288000000001</v>
      </c>
      <c r="M62" s="22">
        <f>K62*12</f>
        <v>77040.849599999987</v>
      </c>
      <c r="N62" s="22">
        <f>L62*12</f>
        <v>10171.474560000001</v>
      </c>
      <c r="O62" s="5" t="s">
        <v>455</v>
      </c>
      <c r="P62" s="5" t="s">
        <v>456</v>
      </c>
      <c r="Q62" s="31"/>
      <c r="R62" s="7"/>
      <c r="S62" s="7"/>
      <c r="T62" s="3"/>
      <c r="U62" s="3"/>
    </row>
    <row r="63" spans="1:21" s="1" customFormat="1" ht="33.75">
      <c r="A63" s="9" t="s">
        <v>301</v>
      </c>
      <c r="B63" s="17" t="s">
        <v>300</v>
      </c>
      <c r="C63" s="32" t="s">
        <v>564</v>
      </c>
      <c r="D63" s="46">
        <v>2</v>
      </c>
      <c r="E63" s="46">
        <v>37.6</v>
      </c>
      <c r="F63" s="46">
        <v>40</v>
      </c>
      <c r="G63" s="41">
        <v>50</v>
      </c>
      <c r="H63" s="41">
        <v>50</v>
      </c>
      <c r="I63" s="46">
        <v>8</v>
      </c>
      <c r="J63" s="46">
        <v>20</v>
      </c>
      <c r="K63" s="46">
        <v>43.315199999999997</v>
      </c>
      <c r="L63" s="46">
        <v>46.08</v>
      </c>
      <c r="M63" s="22">
        <v>519.78240000000005</v>
      </c>
      <c r="N63" s="22">
        <v>552.96</v>
      </c>
      <c r="O63" s="7" t="s">
        <v>302</v>
      </c>
      <c r="P63" s="7" t="s">
        <v>303</v>
      </c>
      <c r="Q63" s="7" t="s">
        <v>249</v>
      </c>
      <c r="R63" s="7"/>
      <c r="S63" s="7"/>
      <c r="T63" s="3"/>
      <c r="U63" s="3"/>
    </row>
    <row r="64" spans="1:21" s="1" customFormat="1">
      <c r="A64" s="9" t="s">
        <v>48</v>
      </c>
      <c r="B64" s="17" t="s">
        <v>459</v>
      </c>
      <c r="C64" s="27" t="s">
        <v>360</v>
      </c>
      <c r="D64" s="46"/>
      <c r="E64" s="46"/>
      <c r="F64" s="46"/>
      <c r="G64" s="46">
        <v>250</v>
      </c>
      <c r="H64" s="46">
        <v>80</v>
      </c>
      <c r="I64" s="46"/>
      <c r="J64" s="46"/>
      <c r="K64" s="55">
        <v>1.5</v>
      </c>
      <c r="L64" s="55" t="s">
        <v>140</v>
      </c>
      <c r="M64" s="22"/>
      <c r="N64" s="22"/>
      <c r="O64" s="14" t="s">
        <v>457</v>
      </c>
      <c r="P64" s="14" t="s">
        <v>458</v>
      </c>
      <c r="Q64" s="14"/>
      <c r="R64" s="7"/>
      <c r="S64" s="7"/>
      <c r="T64" s="3"/>
      <c r="U64" s="3"/>
    </row>
    <row r="65" spans="1:89" s="1" customFormat="1">
      <c r="A65" s="9" t="s">
        <v>153</v>
      </c>
      <c r="B65" s="18" t="s">
        <v>262</v>
      </c>
      <c r="C65" s="32" t="s">
        <v>189</v>
      </c>
      <c r="D65" s="46">
        <v>0.02</v>
      </c>
      <c r="E65" s="46">
        <v>114.966666666667</v>
      </c>
      <c r="F65" s="46"/>
      <c r="G65" s="46">
        <v>150</v>
      </c>
      <c r="H65" s="46">
        <v>100</v>
      </c>
      <c r="I65" s="46">
        <v>24</v>
      </c>
      <c r="J65" s="46">
        <v>30</v>
      </c>
      <c r="K65" s="46">
        <v>5.9598719999999998</v>
      </c>
      <c r="L65" s="46">
        <v>0</v>
      </c>
      <c r="M65" s="22">
        <v>71.518463999999994</v>
      </c>
      <c r="N65" s="22">
        <v>0</v>
      </c>
      <c r="O65" s="7" t="s">
        <v>263</v>
      </c>
      <c r="P65" s="7" t="s">
        <v>264</v>
      </c>
      <c r="Q65" s="7"/>
      <c r="R65" s="7"/>
      <c r="S65" s="7"/>
      <c r="T65" s="3"/>
      <c r="U65" s="3"/>
    </row>
    <row r="66" spans="1:89" s="1" customFormat="1" ht="14.25" customHeight="1">
      <c r="A66" s="82" t="s">
        <v>53</v>
      </c>
      <c r="B66" s="12" t="s">
        <v>54</v>
      </c>
      <c r="C66" s="22" t="s">
        <v>192</v>
      </c>
      <c r="D66" s="46">
        <v>0.88</v>
      </c>
      <c r="E66" s="46">
        <v>77.39</v>
      </c>
      <c r="F66" s="46">
        <v>7.68</v>
      </c>
      <c r="G66" s="46">
        <v>600</v>
      </c>
      <c r="H66" s="46">
        <v>600</v>
      </c>
      <c r="I66" s="46">
        <v>24</v>
      </c>
      <c r="J66" s="46">
        <v>30</v>
      </c>
      <c r="K66" s="46">
        <v>176.5234944</v>
      </c>
      <c r="L66" s="46">
        <v>17.517772799999999</v>
      </c>
      <c r="M66" s="22">
        <v>2118.2819328</v>
      </c>
      <c r="N66" s="22">
        <v>210.21327360000001</v>
      </c>
      <c r="O66" s="7"/>
      <c r="P66" s="32"/>
      <c r="Q66" s="53" t="s">
        <v>461</v>
      </c>
      <c r="R66" s="7"/>
      <c r="S66" s="7"/>
      <c r="T66" s="3"/>
      <c r="U66" s="3"/>
    </row>
    <row r="67" spans="1:89" s="1" customFormat="1" ht="33.75">
      <c r="A67" s="9" t="s">
        <v>55</v>
      </c>
      <c r="B67" s="19" t="s">
        <v>56</v>
      </c>
      <c r="C67" s="27" t="s">
        <v>347</v>
      </c>
      <c r="D67" s="46">
        <v>0.44600000000000001</v>
      </c>
      <c r="E67" s="46">
        <v>14.66</v>
      </c>
      <c r="F67" s="46">
        <v>5.15</v>
      </c>
      <c r="G67" s="46">
        <v>75</v>
      </c>
      <c r="H67" s="46">
        <v>75</v>
      </c>
      <c r="I67" s="46">
        <v>4</v>
      </c>
      <c r="J67" s="46">
        <v>30</v>
      </c>
      <c r="K67" s="23">
        <f t="shared" ref="K67:K69" si="20">D67*E67*I67*0.0036*30</f>
        <v>2.8245715199999997</v>
      </c>
      <c r="L67" s="23">
        <f t="shared" ref="L67:L69" si="21">D67*F67*J67*0.0036*30</f>
        <v>7.4419560000000011</v>
      </c>
      <c r="M67" s="22">
        <f t="shared" ref="M67:M69" si="22">K67*12</f>
        <v>33.894858239999998</v>
      </c>
      <c r="N67" s="22">
        <f t="shared" ref="N67:N69" si="23">L67*12</f>
        <v>89.303472000000014</v>
      </c>
      <c r="O67" s="7" t="s">
        <v>341</v>
      </c>
      <c r="P67" s="24" t="s">
        <v>342</v>
      </c>
      <c r="Q67" s="9"/>
      <c r="R67" s="9">
        <v>2229</v>
      </c>
      <c r="S67" s="7" t="s">
        <v>340</v>
      </c>
      <c r="T67" s="3"/>
      <c r="U67" s="3"/>
    </row>
    <row r="68" spans="1:89" s="1" customFormat="1" ht="16.5" customHeight="1">
      <c r="A68" s="5" t="s">
        <v>23</v>
      </c>
      <c r="B68" s="54" t="s">
        <v>533</v>
      </c>
      <c r="C68" s="22" t="s">
        <v>322</v>
      </c>
      <c r="D68" s="55">
        <v>6.8000000000000005E-2</v>
      </c>
      <c r="E68" s="55">
        <v>171.37</v>
      </c>
      <c r="F68" s="55">
        <v>97.3</v>
      </c>
      <c r="G68" s="41">
        <v>400</v>
      </c>
      <c r="H68" s="41">
        <v>200</v>
      </c>
      <c r="I68" s="55">
        <v>8</v>
      </c>
      <c r="J68" s="55">
        <v>20</v>
      </c>
      <c r="K68" s="23">
        <f t="shared" si="20"/>
        <v>10.068330240000002</v>
      </c>
      <c r="L68" s="23">
        <f t="shared" si="21"/>
        <v>14.291423999999999</v>
      </c>
      <c r="M68" s="22">
        <f t="shared" si="22"/>
        <v>120.81996288000002</v>
      </c>
      <c r="N68" s="22">
        <f t="shared" si="23"/>
        <v>171.49708799999999</v>
      </c>
      <c r="O68" s="14" t="s">
        <v>534</v>
      </c>
      <c r="P68" s="14" t="s">
        <v>535</v>
      </c>
      <c r="Q68" s="14"/>
      <c r="R68" s="9"/>
      <c r="S68" s="9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</row>
    <row r="69" spans="1:89" s="1" customFormat="1" ht="33.75">
      <c r="A69" s="5" t="s">
        <v>536</v>
      </c>
      <c r="B69" s="54" t="s">
        <v>537</v>
      </c>
      <c r="C69" s="22" t="s">
        <v>347</v>
      </c>
      <c r="D69" s="55">
        <v>0.18666666666666668</v>
      </c>
      <c r="E69" s="55">
        <v>7.13</v>
      </c>
      <c r="F69" s="55">
        <v>12.56</v>
      </c>
      <c r="G69" s="41">
        <v>75</v>
      </c>
      <c r="H69" s="41">
        <v>75</v>
      </c>
      <c r="I69" s="55">
        <v>8</v>
      </c>
      <c r="J69" s="55">
        <v>24</v>
      </c>
      <c r="K69" s="23">
        <f t="shared" si="20"/>
        <v>1.1499264</v>
      </c>
      <c r="L69" s="23">
        <f t="shared" si="21"/>
        <v>6.0770304000000008</v>
      </c>
      <c r="M69" s="22">
        <f t="shared" si="22"/>
        <v>13.7991168</v>
      </c>
      <c r="N69" s="22">
        <f t="shared" si="23"/>
        <v>72.924364800000006</v>
      </c>
      <c r="O69" s="14" t="s">
        <v>538</v>
      </c>
      <c r="P69" s="14" t="s">
        <v>539</v>
      </c>
      <c r="Q69" s="14"/>
      <c r="R69" s="9"/>
      <c r="S69" s="9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</row>
    <row r="70" spans="1:89" s="1" customFormat="1" ht="33.75">
      <c r="A70" s="5" t="s">
        <v>536</v>
      </c>
      <c r="B70" s="54" t="s">
        <v>540</v>
      </c>
      <c r="C70" s="22" t="s">
        <v>347</v>
      </c>
      <c r="D70" s="55">
        <v>1.8</v>
      </c>
      <c r="E70" s="55"/>
      <c r="F70" s="55"/>
      <c r="G70" s="41">
        <v>75</v>
      </c>
      <c r="H70" s="41">
        <v>75</v>
      </c>
      <c r="I70" s="55">
        <v>24</v>
      </c>
      <c r="J70" s="55">
        <v>30</v>
      </c>
      <c r="K70" s="55"/>
      <c r="L70" s="55"/>
      <c r="M70" s="55"/>
      <c r="N70" s="55"/>
      <c r="O70" s="14" t="s">
        <v>541</v>
      </c>
      <c r="P70" s="14"/>
      <c r="Q70" s="14"/>
      <c r="R70" s="9"/>
      <c r="S70" s="9"/>
    </row>
    <row r="71" spans="1:89" s="1" customFormat="1" ht="33.75">
      <c r="A71" s="5" t="s">
        <v>545</v>
      </c>
      <c r="B71" s="54" t="s">
        <v>546</v>
      </c>
      <c r="C71" s="22" t="s">
        <v>346</v>
      </c>
      <c r="D71" s="55"/>
      <c r="E71" s="55"/>
      <c r="F71" s="55"/>
      <c r="G71" s="41">
        <v>50</v>
      </c>
      <c r="H71" s="41">
        <v>50</v>
      </c>
      <c r="I71" s="55"/>
      <c r="J71" s="55"/>
      <c r="K71" s="55"/>
      <c r="L71" s="55"/>
      <c r="M71" s="55"/>
      <c r="N71" s="55"/>
      <c r="O71" s="14" t="s">
        <v>547</v>
      </c>
      <c r="P71" s="14"/>
      <c r="Q71" s="53" t="s">
        <v>548</v>
      </c>
      <c r="R71" s="9"/>
      <c r="S71" s="9"/>
    </row>
    <row r="72" spans="1:89" s="1" customFormat="1" ht="16.5" customHeight="1">
      <c r="A72" s="5" t="s">
        <v>529</v>
      </c>
      <c r="B72" s="20" t="s">
        <v>571</v>
      </c>
      <c r="C72" s="22" t="s">
        <v>208</v>
      </c>
      <c r="D72" s="55">
        <v>0.05</v>
      </c>
      <c r="E72" s="55"/>
      <c r="F72" s="55"/>
      <c r="G72" s="46">
        <v>60</v>
      </c>
      <c r="H72" s="46">
        <v>50</v>
      </c>
      <c r="I72" s="55">
        <v>24</v>
      </c>
      <c r="J72" s="55">
        <v>30</v>
      </c>
      <c r="K72" s="55"/>
      <c r="L72" s="55"/>
      <c r="M72" s="55"/>
      <c r="N72" s="55"/>
      <c r="O72" s="14" t="s">
        <v>530</v>
      </c>
      <c r="P72" s="14"/>
      <c r="Q72" s="14"/>
      <c r="R72" s="9"/>
      <c r="S72" s="9"/>
    </row>
    <row r="73" spans="1:89" s="1" customFormat="1" ht="33.75">
      <c r="A73" s="5" t="s">
        <v>529</v>
      </c>
      <c r="B73" s="20" t="s">
        <v>532</v>
      </c>
      <c r="C73" s="32" t="s">
        <v>346</v>
      </c>
      <c r="D73" s="55">
        <v>1.22</v>
      </c>
      <c r="E73" s="55"/>
      <c r="F73" s="55"/>
      <c r="G73" s="46">
        <v>50</v>
      </c>
      <c r="H73" s="46">
        <v>50</v>
      </c>
      <c r="I73" s="55">
        <v>1.7</v>
      </c>
      <c r="J73" s="55">
        <v>26</v>
      </c>
      <c r="K73" s="55"/>
      <c r="L73" s="55"/>
      <c r="M73" s="55"/>
      <c r="N73" s="55"/>
      <c r="O73" s="14"/>
      <c r="P73" s="14"/>
      <c r="Q73" s="14" t="s">
        <v>531</v>
      </c>
      <c r="R73" s="9"/>
      <c r="S73" s="9"/>
    </row>
    <row r="74" spans="1:89" s="1" customFormat="1" ht="22.5">
      <c r="A74" s="5" t="s">
        <v>555</v>
      </c>
      <c r="B74" s="54" t="s">
        <v>556</v>
      </c>
      <c r="C74" s="22" t="s">
        <v>196</v>
      </c>
      <c r="D74" s="55">
        <v>0.56000000000000005</v>
      </c>
      <c r="E74" s="55"/>
      <c r="F74" s="55"/>
      <c r="G74" s="46">
        <v>150</v>
      </c>
      <c r="H74" s="46">
        <v>20</v>
      </c>
      <c r="I74" s="55">
        <v>24</v>
      </c>
      <c r="J74" s="55">
        <v>30</v>
      </c>
      <c r="K74" s="55">
        <v>96.9</v>
      </c>
      <c r="L74" s="55">
        <v>41.4</v>
      </c>
      <c r="M74" s="55">
        <f>K74*12</f>
        <v>1162.8000000000002</v>
      </c>
      <c r="N74" s="55">
        <f>L74*12</f>
        <v>496.79999999999995</v>
      </c>
      <c r="O74" s="14" t="s">
        <v>557</v>
      </c>
      <c r="P74" s="14" t="s">
        <v>558</v>
      </c>
      <c r="Q74" s="14"/>
      <c r="R74" s="9"/>
      <c r="S74" s="9"/>
    </row>
    <row r="75" spans="1:89">
      <c r="A75" s="88" t="s">
        <v>59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0"/>
    </row>
    <row r="76" spans="1:89" s="1" customFormat="1" ht="33.75" customHeight="1">
      <c r="A76" s="6" t="s">
        <v>23</v>
      </c>
      <c r="B76" s="42" t="s">
        <v>60</v>
      </c>
      <c r="C76" s="22" t="s">
        <v>113</v>
      </c>
      <c r="D76" s="7"/>
      <c r="E76" s="7"/>
      <c r="F76" s="7"/>
      <c r="G76" s="46">
        <v>70</v>
      </c>
      <c r="H76" s="46">
        <v>70</v>
      </c>
      <c r="I76" s="7"/>
      <c r="J76" s="7"/>
      <c r="K76" s="35"/>
      <c r="L76" s="35"/>
      <c r="M76" s="22"/>
      <c r="N76" s="22"/>
      <c r="O76" s="43" t="s">
        <v>402</v>
      </c>
      <c r="P76" s="24"/>
      <c r="Q76" s="7" t="s">
        <v>395</v>
      </c>
      <c r="R76" s="7"/>
      <c r="S76" s="7"/>
      <c r="T76" s="3"/>
      <c r="U76" s="3"/>
    </row>
    <row r="77" spans="1:89" s="1" customFormat="1" ht="22.5">
      <c r="A77" s="6" t="s">
        <v>23</v>
      </c>
      <c r="B77" s="42" t="s">
        <v>61</v>
      </c>
      <c r="C77" s="22" t="s">
        <v>113</v>
      </c>
      <c r="D77" s="7"/>
      <c r="E77" s="7"/>
      <c r="F77" s="7"/>
      <c r="G77" s="46">
        <v>70</v>
      </c>
      <c r="H77" s="46">
        <v>70</v>
      </c>
      <c r="I77" s="7"/>
      <c r="J77" s="7"/>
      <c r="K77" s="7"/>
      <c r="L77" s="7"/>
      <c r="M77" s="7"/>
      <c r="N77" s="7"/>
      <c r="O77" s="43" t="s">
        <v>409</v>
      </c>
      <c r="P77" s="24"/>
      <c r="Q77" s="43" t="s">
        <v>410</v>
      </c>
      <c r="R77" s="7"/>
      <c r="S77" s="7"/>
      <c r="T77" s="3"/>
      <c r="U77" s="3"/>
    </row>
    <row r="78" spans="1:89" s="1" customFormat="1" ht="57" customHeight="1">
      <c r="A78" s="6" t="s">
        <v>23</v>
      </c>
      <c r="B78" s="75" t="s">
        <v>62</v>
      </c>
      <c r="C78" s="22" t="s">
        <v>113</v>
      </c>
      <c r="D78" s="7"/>
      <c r="E78" s="7"/>
      <c r="F78" s="7"/>
      <c r="G78" s="46">
        <v>70</v>
      </c>
      <c r="H78" s="46">
        <v>70</v>
      </c>
      <c r="I78" s="7"/>
      <c r="J78" s="7"/>
      <c r="K78" s="7"/>
      <c r="L78" s="7"/>
      <c r="M78" s="7"/>
      <c r="N78" s="7"/>
      <c r="O78" s="43" t="s">
        <v>403</v>
      </c>
      <c r="P78" s="7"/>
      <c r="Q78" s="29" t="s">
        <v>395</v>
      </c>
      <c r="R78" s="7"/>
      <c r="S78" s="7"/>
      <c r="T78" s="3"/>
      <c r="U78" s="3"/>
    </row>
    <row r="79" spans="1:89" s="1" customFormat="1" ht="17.25" customHeight="1">
      <c r="A79" s="6" t="s">
        <v>23</v>
      </c>
      <c r="B79" s="75" t="s">
        <v>462</v>
      </c>
      <c r="C79" s="22" t="s">
        <v>113</v>
      </c>
      <c r="D79" s="7"/>
      <c r="E79" s="7"/>
      <c r="F79" s="7"/>
      <c r="G79" s="46">
        <v>70</v>
      </c>
      <c r="H79" s="46">
        <v>70</v>
      </c>
      <c r="I79" s="7"/>
      <c r="J79" s="7"/>
      <c r="K79" s="7"/>
      <c r="L79" s="7"/>
      <c r="M79" s="7"/>
      <c r="N79" s="7"/>
      <c r="O79" s="7"/>
      <c r="P79" s="24"/>
      <c r="Q79" s="31" t="s">
        <v>463</v>
      </c>
      <c r="R79" s="7"/>
      <c r="S79" s="7"/>
      <c r="T79" s="3"/>
      <c r="U79" s="3"/>
    </row>
    <row r="80" spans="1:89" s="1" customFormat="1" ht="17.25" customHeight="1">
      <c r="A80" s="6" t="s">
        <v>230</v>
      </c>
      <c r="B80" s="19" t="s">
        <v>229</v>
      </c>
      <c r="C80" s="27" t="s">
        <v>250</v>
      </c>
      <c r="D80" s="46">
        <v>2</v>
      </c>
      <c r="E80" s="46"/>
      <c r="F80" s="46"/>
      <c r="G80" s="46">
        <v>50</v>
      </c>
      <c r="H80" s="46">
        <v>100</v>
      </c>
      <c r="I80" s="67">
        <v>24</v>
      </c>
      <c r="J80" s="67">
        <v>30</v>
      </c>
      <c r="K80" s="67"/>
      <c r="L80" s="67"/>
      <c r="M80" s="67"/>
      <c r="N80" s="67"/>
      <c r="O80" s="7"/>
      <c r="P80" s="24" t="s">
        <v>232</v>
      </c>
      <c r="Q80" s="31"/>
      <c r="R80" s="7">
        <v>1521</v>
      </c>
      <c r="S80" s="7" t="s">
        <v>231</v>
      </c>
      <c r="T80" s="3"/>
      <c r="U80" s="3"/>
    </row>
    <row r="81" spans="1:21" s="1" customFormat="1" ht="14.25" customHeight="1">
      <c r="A81" s="44" t="s">
        <v>57</v>
      </c>
      <c r="B81" s="13" t="s">
        <v>63</v>
      </c>
      <c r="C81" s="22"/>
      <c r="D81" s="41"/>
      <c r="E81" s="41"/>
      <c r="F81" s="41"/>
      <c r="G81" s="41"/>
      <c r="H81" s="41"/>
      <c r="I81" s="52"/>
      <c r="J81" s="52"/>
      <c r="K81" s="52"/>
      <c r="L81" s="52"/>
      <c r="M81" s="67"/>
      <c r="N81" s="52"/>
      <c r="O81" s="16"/>
      <c r="P81" s="24"/>
      <c r="Q81" s="28"/>
      <c r="R81" s="7"/>
      <c r="S81" s="7"/>
      <c r="T81" s="3"/>
      <c r="U81" s="3"/>
    </row>
    <row r="82" spans="1:21" s="1" customFormat="1" ht="38.25" customHeight="1">
      <c r="A82" s="6" t="s">
        <v>64</v>
      </c>
      <c r="B82" s="40" t="s">
        <v>494</v>
      </c>
      <c r="C82" s="74" t="s">
        <v>564</v>
      </c>
      <c r="D82" s="46">
        <v>2</v>
      </c>
      <c r="E82" s="46">
        <v>185.6</v>
      </c>
      <c r="F82" s="46">
        <v>148.6</v>
      </c>
      <c r="G82" s="46">
        <v>50</v>
      </c>
      <c r="H82" s="41">
        <v>50</v>
      </c>
      <c r="I82" s="67">
        <v>8</v>
      </c>
      <c r="J82" s="67">
        <v>20</v>
      </c>
      <c r="K82" s="67">
        <v>213.81120000000001</v>
      </c>
      <c r="L82" s="67">
        <v>171.18719999999999</v>
      </c>
      <c r="M82" s="67">
        <v>2565.7343999999998</v>
      </c>
      <c r="N82" s="67">
        <v>2054.2464</v>
      </c>
      <c r="O82" s="7"/>
      <c r="P82" s="24"/>
      <c r="Q82" s="7" t="s">
        <v>249</v>
      </c>
      <c r="R82" s="7" t="s">
        <v>248</v>
      </c>
      <c r="S82" s="7" t="s">
        <v>249</v>
      </c>
      <c r="T82" s="3"/>
      <c r="U82" s="3"/>
    </row>
    <row r="83" spans="1:21" s="1" customFormat="1" ht="22.5">
      <c r="A83" s="6" t="s">
        <v>65</v>
      </c>
      <c r="B83" s="13" t="s">
        <v>66</v>
      </c>
      <c r="C83" s="22" t="s">
        <v>196</v>
      </c>
      <c r="D83" s="46">
        <v>0.09</v>
      </c>
      <c r="E83" s="46"/>
      <c r="F83" s="46"/>
      <c r="G83" s="46">
        <v>150</v>
      </c>
      <c r="H83" s="46">
        <v>20</v>
      </c>
      <c r="I83" s="67">
        <v>24</v>
      </c>
      <c r="J83" s="67">
        <v>30</v>
      </c>
      <c r="K83" s="67">
        <v>38.56</v>
      </c>
      <c r="L83" s="67">
        <v>50.23</v>
      </c>
      <c r="M83" s="67">
        <f>K83*12</f>
        <v>462.72</v>
      </c>
      <c r="N83" s="67">
        <f>L83*12</f>
        <v>602.76</v>
      </c>
      <c r="O83" s="22" t="s">
        <v>58</v>
      </c>
      <c r="P83" s="7"/>
      <c r="Q83" s="31"/>
      <c r="R83" s="7"/>
      <c r="S83" s="7"/>
      <c r="T83" s="3"/>
      <c r="U83" s="3"/>
    </row>
    <row r="84" spans="1:21" s="2" customFormat="1" ht="14.25" customHeight="1">
      <c r="A84" s="88" t="s">
        <v>67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90"/>
      <c r="T84" s="15"/>
      <c r="U84" s="15"/>
    </row>
    <row r="85" spans="1:21" s="2" customFormat="1">
      <c r="A85" s="44" t="s">
        <v>68</v>
      </c>
      <c r="B85" s="40" t="s">
        <v>69</v>
      </c>
      <c r="C85" s="22" t="s">
        <v>113</v>
      </c>
      <c r="D85" s="41">
        <v>371.5</v>
      </c>
      <c r="E85" s="41">
        <v>246.20000000000002</v>
      </c>
      <c r="F85" s="41">
        <v>128.07555555555555</v>
      </c>
      <c r="G85" s="41">
        <v>70</v>
      </c>
      <c r="H85" s="41">
        <v>70</v>
      </c>
      <c r="I85" s="41">
        <v>24</v>
      </c>
      <c r="J85" s="41">
        <v>30</v>
      </c>
      <c r="K85" s="22"/>
      <c r="L85" s="22"/>
      <c r="M85" s="41">
        <v>25372640.940000001</v>
      </c>
      <c r="N85" s="41">
        <v>14311261.800000001</v>
      </c>
      <c r="O85" s="22" t="s">
        <v>369</v>
      </c>
      <c r="P85" s="16" t="s">
        <v>371</v>
      </c>
      <c r="Q85" s="28"/>
      <c r="R85" s="16"/>
      <c r="S85" s="16"/>
      <c r="T85" s="15"/>
      <c r="U85" s="15"/>
    </row>
    <row r="86" spans="1:21" s="2" customFormat="1">
      <c r="A86" s="44" t="s">
        <v>160</v>
      </c>
      <c r="B86" s="13" t="s">
        <v>465</v>
      </c>
      <c r="C86" s="22" t="s">
        <v>322</v>
      </c>
      <c r="D86" s="41">
        <v>2</v>
      </c>
      <c r="E86" s="41">
        <v>4500</v>
      </c>
      <c r="F86" s="41">
        <v>852</v>
      </c>
      <c r="G86" s="41">
        <v>400</v>
      </c>
      <c r="H86" s="41">
        <v>200</v>
      </c>
      <c r="I86" s="41">
        <v>8</v>
      </c>
      <c r="J86" s="41">
        <v>22</v>
      </c>
      <c r="K86" s="23">
        <v>5702.4</v>
      </c>
      <c r="L86" s="23">
        <v>1079.6543999999999</v>
      </c>
      <c r="M86" s="22">
        <v>68428.800000000003</v>
      </c>
      <c r="N86" s="22">
        <v>12955.852800000001</v>
      </c>
      <c r="O86" s="22" t="s">
        <v>161</v>
      </c>
      <c r="P86" s="16" t="s">
        <v>162</v>
      </c>
      <c r="Q86" s="28"/>
      <c r="R86" s="16"/>
      <c r="S86" s="16"/>
      <c r="T86" s="15"/>
      <c r="U86" s="15"/>
    </row>
    <row r="87" spans="1:21" s="2" customFormat="1">
      <c r="A87" s="44" t="s">
        <v>160</v>
      </c>
      <c r="B87" s="13" t="s">
        <v>466</v>
      </c>
      <c r="C87" s="22" t="s">
        <v>322</v>
      </c>
      <c r="D87" s="41">
        <v>0.9</v>
      </c>
      <c r="E87" s="41">
        <v>23.84</v>
      </c>
      <c r="F87" s="41">
        <v>505.09</v>
      </c>
      <c r="G87" s="41">
        <v>400</v>
      </c>
      <c r="H87" s="41">
        <v>200</v>
      </c>
      <c r="I87" s="41">
        <v>8</v>
      </c>
      <c r="J87" s="41">
        <v>22</v>
      </c>
      <c r="K87" s="23">
        <v>13.5945216</v>
      </c>
      <c r="L87" s="23">
        <v>288.0225216</v>
      </c>
      <c r="M87" s="22">
        <v>163.1342592</v>
      </c>
      <c r="N87" s="22">
        <v>3456.2702592000001</v>
      </c>
      <c r="O87" s="22" t="s">
        <v>161</v>
      </c>
      <c r="P87" s="16" t="s">
        <v>162</v>
      </c>
      <c r="Q87" s="28"/>
      <c r="R87" s="16"/>
      <c r="S87" s="16"/>
      <c r="T87" s="15"/>
      <c r="U87" s="15"/>
    </row>
    <row r="88" spans="1:21" s="2" customFormat="1" ht="22.5">
      <c r="A88" s="44" t="s">
        <v>70</v>
      </c>
      <c r="B88" s="40" t="s">
        <v>464</v>
      </c>
      <c r="C88" s="24" t="s">
        <v>333</v>
      </c>
      <c r="D88" s="41">
        <v>16</v>
      </c>
      <c r="E88" s="41">
        <v>0.1</v>
      </c>
      <c r="F88" s="41">
        <v>0.191</v>
      </c>
      <c r="G88" s="41">
        <v>200</v>
      </c>
      <c r="H88" s="41">
        <v>200</v>
      </c>
      <c r="I88" s="85">
        <v>24</v>
      </c>
      <c r="J88" s="85">
        <v>30</v>
      </c>
      <c r="K88" s="23">
        <f>D88*E88*I88*0.0036*30</f>
        <v>4.1472000000000007</v>
      </c>
      <c r="L88" s="23">
        <f>D88*F88*J88*0.0036*30</f>
        <v>9.9014400000000009</v>
      </c>
      <c r="M88" s="22">
        <f t="shared" ref="M88:N90" si="24">K88*12</f>
        <v>49.766400000000004</v>
      </c>
      <c r="N88" s="22">
        <f t="shared" si="24"/>
        <v>118.81728000000001</v>
      </c>
      <c r="O88" s="22" t="s">
        <v>467</v>
      </c>
      <c r="P88" s="22" t="s">
        <v>468</v>
      </c>
      <c r="Q88" s="28"/>
      <c r="R88" s="16"/>
      <c r="S88" s="16"/>
      <c r="T88" s="15"/>
      <c r="U88" s="15"/>
    </row>
    <row r="89" spans="1:21" s="2" customFormat="1">
      <c r="A89" s="44" t="s">
        <v>70</v>
      </c>
      <c r="B89" s="40" t="s">
        <v>469</v>
      </c>
      <c r="C89" s="24" t="s">
        <v>328</v>
      </c>
      <c r="D89" s="41">
        <v>326.99</v>
      </c>
      <c r="E89" s="41">
        <v>4.8</v>
      </c>
      <c r="F89" s="41">
        <v>18.34</v>
      </c>
      <c r="G89" s="41">
        <v>100</v>
      </c>
      <c r="H89" s="41">
        <v>100</v>
      </c>
      <c r="I89" s="41">
        <v>24</v>
      </c>
      <c r="J89" s="41">
        <v>30</v>
      </c>
      <c r="K89" s="23">
        <f>D89*E89*I89*0.0036*30</f>
        <v>4068.2787839999996</v>
      </c>
      <c r="L89" s="23">
        <f>D89*F89*J89*0.0036*30</f>
        <v>19430.268984000002</v>
      </c>
      <c r="M89" s="22">
        <f t="shared" si="24"/>
        <v>48819.345407999994</v>
      </c>
      <c r="N89" s="22">
        <f t="shared" si="24"/>
        <v>233163.22780800003</v>
      </c>
      <c r="O89" s="16" t="s">
        <v>286</v>
      </c>
      <c r="P89" s="24" t="s">
        <v>180</v>
      </c>
      <c r="Q89" s="28"/>
      <c r="R89" s="16">
        <v>2012</v>
      </c>
      <c r="S89" s="16" t="s">
        <v>306</v>
      </c>
      <c r="T89" s="15"/>
      <c r="U89" s="15"/>
    </row>
    <row r="90" spans="1:21" s="2" customFormat="1" ht="33.75">
      <c r="A90" s="44" t="s">
        <v>70</v>
      </c>
      <c r="B90" s="40" t="s">
        <v>470</v>
      </c>
      <c r="C90" s="24" t="s">
        <v>346</v>
      </c>
      <c r="D90" s="41">
        <v>15.8</v>
      </c>
      <c r="E90" s="41">
        <v>429.67</v>
      </c>
      <c r="F90" s="41">
        <v>5</v>
      </c>
      <c r="G90" s="41">
        <v>50</v>
      </c>
      <c r="H90" s="41">
        <v>50</v>
      </c>
      <c r="I90" s="41">
        <v>17.739999999999998</v>
      </c>
      <c r="J90" s="41">
        <v>30</v>
      </c>
      <c r="K90" s="23">
        <f>D90*E90*I90*0.0036*30</f>
        <v>13006.77087312</v>
      </c>
      <c r="L90" s="23">
        <f>D90*F90*J90*0.0036*30</f>
        <v>255.96</v>
      </c>
      <c r="M90" s="22">
        <f t="shared" si="24"/>
        <v>156081.25047744001</v>
      </c>
      <c r="N90" s="22">
        <f t="shared" si="24"/>
        <v>3071.52</v>
      </c>
      <c r="O90" s="16" t="s">
        <v>345</v>
      </c>
      <c r="P90" s="24" t="s">
        <v>344</v>
      </c>
      <c r="Q90" s="28"/>
      <c r="R90" s="16">
        <v>1702</v>
      </c>
      <c r="S90" s="43" t="s">
        <v>343</v>
      </c>
      <c r="T90" s="15"/>
      <c r="U90" s="15"/>
    </row>
    <row r="91" spans="1:21" s="2" customFormat="1">
      <c r="A91" s="44" t="s">
        <v>70</v>
      </c>
      <c r="B91" s="40" t="s">
        <v>472</v>
      </c>
      <c r="C91" s="24" t="s">
        <v>187</v>
      </c>
      <c r="D91" s="41">
        <v>16.010000000000002</v>
      </c>
      <c r="E91" s="41"/>
      <c r="F91" s="41"/>
      <c r="G91" s="41">
        <v>600</v>
      </c>
      <c r="H91" s="41">
        <v>200</v>
      </c>
      <c r="I91" s="41">
        <v>16</v>
      </c>
      <c r="J91" s="41">
        <v>22</v>
      </c>
      <c r="K91" s="23"/>
      <c r="L91" s="23"/>
      <c r="M91" s="22"/>
      <c r="N91" s="22"/>
      <c r="O91" s="16" t="s">
        <v>580</v>
      </c>
      <c r="P91" s="24" t="s">
        <v>581</v>
      </c>
      <c r="Q91" s="28"/>
      <c r="R91" s="16"/>
      <c r="S91" s="81"/>
      <c r="T91" s="15"/>
      <c r="U91" s="15"/>
    </row>
    <row r="92" spans="1:21" s="2" customFormat="1">
      <c r="A92" s="44" t="s">
        <v>70</v>
      </c>
      <c r="B92" s="40" t="s">
        <v>471</v>
      </c>
      <c r="C92" s="24" t="s">
        <v>187</v>
      </c>
      <c r="D92" s="41">
        <v>3.08</v>
      </c>
      <c r="E92" s="41">
        <v>16.3</v>
      </c>
      <c r="F92" s="41"/>
      <c r="G92" s="41">
        <v>600</v>
      </c>
      <c r="H92" s="41">
        <v>200</v>
      </c>
      <c r="I92" s="41">
        <v>24</v>
      </c>
      <c r="J92" s="41">
        <v>30</v>
      </c>
      <c r="K92" s="23">
        <f>D92*E92*I92*0.0036*30</f>
        <v>130.12876800000001</v>
      </c>
      <c r="L92" s="23"/>
      <c r="M92" s="22">
        <f>K92*12</f>
        <v>1561.545216</v>
      </c>
      <c r="N92" s="22"/>
      <c r="O92" s="16" t="s">
        <v>285</v>
      </c>
      <c r="P92" s="24" t="s">
        <v>573</v>
      </c>
      <c r="Q92" s="28"/>
      <c r="R92" s="16">
        <v>2011</v>
      </c>
      <c r="S92" s="16" t="s">
        <v>173</v>
      </c>
      <c r="T92" s="15"/>
      <c r="U92" s="15"/>
    </row>
    <row r="93" spans="1:21" s="2" customFormat="1" ht="22.5">
      <c r="A93" s="44" t="s">
        <v>70</v>
      </c>
      <c r="B93" s="40" t="s">
        <v>473</v>
      </c>
      <c r="C93" s="24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16"/>
      <c r="P93" s="16"/>
      <c r="Q93" s="28" t="s">
        <v>565</v>
      </c>
      <c r="R93" s="16"/>
      <c r="S93" s="16"/>
      <c r="T93" s="15"/>
      <c r="U93" s="15"/>
    </row>
    <row r="94" spans="1:21" s="2" customFormat="1">
      <c r="A94" s="44" t="s">
        <v>70</v>
      </c>
      <c r="B94" s="40" t="s">
        <v>474</v>
      </c>
      <c r="C94" s="24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16"/>
      <c r="P94" s="24"/>
      <c r="Q94" s="28" t="s">
        <v>565</v>
      </c>
      <c r="R94" s="16"/>
      <c r="S94" s="16"/>
      <c r="T94" s="15"/>
      <c r="U94" s="15"/>
    </row>
    <row r="95" spans="1:21" s="2" customFormat="1">
      <c r="A95" s="44" t="s">
        <v>70</v>
      </c>
      <c r="B95" s="40" t="s">
        <v>475</v>
      </c>
      <c r="C95" s="24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16"/>
      <c r="P95" s="16"/>
      <c r="Q95" s="28" t="s">
        <v>565</v>
      </c>
      <c r="R95" s="16"/>
      <c r="S95" s="16"/>
      <c r="T95" s="15"/>
      <c r="U95" s="15"/>
    </row>
    <row r="96" spans="1:21" s="2" customFormat="1">
      <c r="A96" s="44" t="s">
        <v>70</v>
      </c>
      <c r="B96" s="40" t="s">
        <v>476</v>
      </c>
      <c r="C96" s="24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16"/>
      <c r="P96" s="16"/>
      <c r="Q96" s="28" t="s">
        <v>565</v>
      </c>
      <c r="R96" s="16"/>
      <c r="S96" s="16"/>
      <c r="T96" s="15"/>
      <c r="U96" s="15"/>
    </row>
    <row r="97" spans="1:21" s="2" customFormat="1">
      <c r="A97" s="44" t="s">
        <v>70</v>
      </c>
      <c r="B97" s="40" t="s">
        <v>477</v>
      </c>
      <c r="C97" s="24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16"/>
      <c r="P97" s="24"/>
      <c r="Q97" s="28" t="s">
        <v>565</v>
      </c>
      <c r="R97" s="16"/>
      <c r="S97" s="16"/>
      <c r="T97" s="15"/>
      <c r="U97" s="15"/>
    </row>
    <row r="98" spans="1:21" s="1" customFormat="1" ht="12.75" customHeight="1">
      <c r="A98" s="44" t="s">
        <v>70</v>
      </c>
      <c r="B98" s="40" t="s">
        <v>478</v>
      </c>
      <c r="C98" s="24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16"/>
      <c r="P98" s="24"/>
      <c r="Q98" s="28" t="s">
        <v>565</v>
      </c>
      <c r="R98" s="7"/>
      <c r="S98" s="7"/>
      <c r="T98" s="3"/>
      <c r="U98" s="3"/>
    </row>
    <row r="99" spans="1:21" s="1" customFormat="1">
      <c r="A99" s="6" t="s">
        <v>68</v>
      </c>
      <c r="B99" s="40" t="s">
        <v>479</v>
      </c>
      <c r="C99" s="24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7"/>
      <c r="P99" s="32"/>
      <c r="Q99" s="28" t="s">
        <v>565</v>
      </c>
      <c r="R99" s="7"/>
      <c r="S99" s="7"/>
      <c r="T99" s="3"/>
      <c r="U99" s="3"/>
    </row>
    <row r="100" spans="1:21" s="1" customFormat="1">
      <c r="A100" s="6" t="s">
        <v>68</v>
      </c>
      <c r="B100" s="80" t="s">
        <v>480</v>
      </c>
      <c r="C100" s="36" t="s">
        <v>360</v>
      </c>
      <c r="D100" s="46">
        <v>13.63</v>
      </c>
      <c r="E100" s="55">
        <v>26.14</v>
      </c>
      <c r="F100" s="55">
        <v>15.33</v>
      </c>
      <c r="G100" s="46">
        <v>250</v>
      </c>
      <c r="H100" s="46">
        <v>80</v>
      </c>
      <c r="I100" s="55">
        <v>0.33</v>
      </c>
      <c r="J100" s="55">
        <v>30</v>
      </c>
      <c r="K100" s="23">
        <f t="shared" ref="K100:K101" si="25">D100*E100*I100*0.0036*30</f>
        <v>12.698111448000001</v>
      </c>
      <c r="L100" s="23">
        <f t="shared" ref="L100:L101" si="26">D100*F100*J100*0.0036*30</f>
        <v>676.99119599999995</v>
      </c>
      <c r="M100" s="22">
        <f t="shared" ref="M100:M101" si="27">K100*12</f>
        <v>152.37733737600001</v>
      </c>
      <c r="N100" s="22">
        <f t="shared" ref="N100:N101" si="28">L100*12</f>
        <v>8123.8943519999993</v>
      </c>
      <c r="O100" s="5" t="s">
        <v>481</v>
      </c>
      <c r="P100" s="5" t="s">
        <v>481</v>
      </c>
      <c r="Q100" s="31"/>
      <c r="R100" s="7"/>
      <c r="S100" s="7"/>
      <c r="T100" s="3"/>
      <c r="U100" s="3"/>
    </row>
    <row r="101" spans="1:21" s="1" customFormat="1">
      <c r="A101" s="6" t="s">
        <v>68</v>
      </c>
      <c r="B101" s="18" t="s">
        <v>482</v>
      </c>
      <c r="C101" s="33" t="s">
        <v>322</v>
      </c>
      <c r="D101" s="46">
        <v>41.72</v>
      </c>
      <c r="E101" s="46">
        <v>176.7</v>
      </c>
      <c r="F101" s="46">
        <v>56.2</v>
      </c>
      <c r="G101" s="46">
        <v>400</v>
      </c>
      <c r="H101" s="46">
        <v>200</v>
      </c>
      <c r="I101" s="46">
        <v>24</v>
      </c>
      <c r="J101" s="46">
        <v>30</v>
      </c>
      <c r="K101" s="23">
        <f t="shared" si="25"/>
        <v>19108.027007999997</v>
      </c>
      <c r="L101" s="23">
        <f t="shared" si="26"/>
        <v>7596.7113600000012</v>
      </c>
      <c r="M101" s="22">
        <f t="shared" si="27"/>
        <v>229296.32409599997</v>
      </c>
      <c r="N101" s="22">
        <f t="shared" si="28"/>
        <v>91160.536320000014</v>
      </c>
      <c r="O101" s="7" t="s">
        <v>354</v>
      </c>
      <c r="P101" s="7" t="s">
        <v>355</v>
      </c>
      <c r="Q101" s="31"/>
      <c r="R101" s="7"/>
      <c r="S101" s="7"/>
      <c r="T101" s="3"/>
      <c r="U101" s="3"/>
    </row>
    <row r="102" spans="1:21" s="1" customFormat="1" ht="22.5">
      <c r="A102" s="6" t="s">
        <v>68</v>
      </c>
      <c r="B102" s="40" t="s">
        <v>485</v>
      </c>
      <c r="C102" s="24" t="s">
        <v>333</v>
      </c>
      <c r="D102" s="46">
        <v>0.111</v>
      </c>
      <c r="E102" s="46">
        <v>90</v>
      </c>
      <c r="F102" s="46">
        <v>90</v>
      </c>
      <c r="G102" s="46">
        <v>200</v>
      </c>
      <c r="H102" s="46">
        <v>200</v>
      </c>
      <c r="I102" s="46">
        <v>24</v>
      </c>
      <c r="J102" s="46">
        <v>30</v>
      </c>
      <c r="K102" s="46">
        <v>25.894079999999999</v>
      </c>
      <c r="L102" s="46">
        <v>25.894079999999999</v>
      </c>
      <c r="M102" s="46">
        <v>310.72895999999997</v>
      </c>
      <c r="N102" s="46">
        <v>310.72895999999997</v>
      </c>
      <c r="O102" s="7" t="s">
        <v>246</v>
      </c>
      <c r="P102" s="24" t="s">
        <v>247</v>
      </c>
      <c r="Q102" s="31"/>
      <c r="R102" s="7">
        <v>5210</v>
      </c>
      <c r="S102" s="7" t="s">
        <v>245</v>
      </c>
      <c r="T102" s="3"/>
      <c r="U102" s="3"/>
    </row>
    <row r="103" spans="1:21" s="1" customFormat="1">
      <c r="A103" s="6" t="s">
        <v>68</v>
      </c>
      <c r="B103" s="40" t="s">
        <v>486</v>
      </c>
      <c r="C103" s="24" t="s">
        <v>322</v>
      </c>
      <c r="D103" s="46">
        <v>0.14000000000000001</v>
      </c>
      <c r="E103" s="55">
        <v>133.5</v>
      </c>
      <c r="F103" s="55">
        <v>74</v>
      </c>
      <c r="G103" s="46">
        <v>400</v>
      </c>
      <c r="H103" s="46">
        <v>200</v>
      </c>
      <c r="I103" s="55">
        <v>10</v>
      </c>
      <c r="J103" s="55">
        <v>26</v>
      </c>
      <c r="K103" s="23">
        <f>D103*E103*I103*0.0036*30</f>
        <v>20.185199999999998</v>
      </c>
      <c r="L103" s="23">
        <f>D103*F103*J103*0.0036*30</f>
        <v>29.090879999999999</v>
      </c>
      <c r="M103" s="22">
        <f>K103*12</f>
        <v>242.22239999999999</v>
      </c>
      <c r="N103" s="22">
        <f>L103*12</f>
        <v>349.09055999999998</v>
      </c>
      <c r="O103" s="5" t="s">
        <v>483</v>
      </c>
      <c r="P103" s="5"/>
      <c r="Q103" s="5" t="s">
        <v>484</v>
      </c>
      <c r="R103" s="7"/>
      <c r="S103" s="7"/>
      <c r="T103" s="3"/>
      <c r="U103" s="3"/>
    </row>
    <row r="104" spans="1:21" s="1" customFormat="1">
      <c r="A104" s="6" t="s">
        <v>68</v>
      </c>
      <c r="B104" s="40" t="s">
        <v>487</v>
      </c>
      <c r="C104" s="24" t="s">
        <v>186</v>
      </c>
      <c r="D104" s="46">
        <v>6.85</v>
      </c>
      <c r="E104" s="46">
        <v>75</v>
      </c>
      <c r="F104" s="46">
        <v>151.4</v>
      </c>
      <c r="G104" s="46">
        <v>50</v>
      </c>
      <c r="H104" s="46">
        <v>50</v>
      </c>
      <c r="I104" s="46">
        <v>24</v>
      </c>
      <c r="J104" s="46">
        <v>30</v>
      </c>
      <c r="K104" s="46">
        <v>1331.64</v>
      </c>
      <c r="L104" s="46">
        <v>2688.1372799999999</v>
      </c>
      <c r="M104" s="46">
        <f>K104*12</f>
        <v>15979.68</v>
      </c>
      <c r="N104" s="46">
        <f>L104*12</f>
        <v>32257.647359999999</v>
      </c>
      <c r="O104" s="7" t="s">
        <v>275</v>
      </c>
      <c r="P104" s="24" t="s">
        <v>256</v>
      </c>
      <c r="Q104" s="31"/>
      <c r="R104" s="7"/>
      <c r="S104" s="7"/>
      <c r="T104" s="3"/>
      <c r="U104" s="3"/>
    </row>
    <row r="105" spans="1:21" s="1" customFormat="1">
      <c r="A105" s="6" t="s">
        <v>68</v>
      </c>
      <c r="B105" s="40" t="s">
        <v>582</v>
      </c>
      <c r="C105" s="24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7"/>
      <c r="P105" s="7"/>
      <c r="Q105" s="31"/>
      <c r="R105" s="7"/>
      <c r="S105" s="7"/>
      <c r="T105" s="3"/>
      <c r="U105" s="3"/>
    </row>
    <row r="106" spans="1:21" s="1" customFormat="1">
      <c r="A106" s="6" t="s">
        <v>68</v>
      </c>
      <c r="B106" s="40" t="s">
        <v>524</v>
      </c>
      <c r="C106" s="24" t="s">
        <v>186</v>
      </c>
      <c r="D106" s="46">
        <v>328.74</v>
      </c>
      <c r="E106" s="46">
        <v>6.2249999999999996</v>
      </c>
      <c r="F106" s="46"/>
      <c r="G106" s="46">
        <v>50</v>
      </c>
      <c r="H106" s="46">
        <v>50</v>
      </c>
      <c r="I106" s="46">
        <v>2</v>
      </c>
      <c r="J106" s="46">
        <v>1</v>
      </c>
      <c r="K106" s="46">
        <v>14.7341268</v>
      </c>
      <c r="L106" s="46">
        <v>0</v>
      </c>
      <c r="M106" s="46">
        <v>176.80952160000001</v>
      </c>
      <c r="N106" s="46">
        <v>0</v>
      </c>
      <c r="O106" s="7" t="s">
        <v>181</v>
      </c>
      <c r="P106" s="24" t="s">
        <v>182</v>
      </c>
      <c r="Q106" s="31"/>
      <c r="R106" s="7">
        <v>2395</v>
      </c>
      <c r="S106" s="7" t="s">
        <v>183</v>
      </c>
      <c r="T106" s="3"/>
      <c r="U106" s="3"/>
    </row>
    <row r="107" spans="1:21" s="1" customFormat="1" ht="33.75">
      <c r="A107" s="6" t="s">
        <v>23</v>
      </c>
      <c r="B107" s="54" t="s">
        <v>559</v>
      </c>
      <c r="C107" s="24" t="s">
        <v>346</v>
      </c>
      <c r="D107" s="55">
        <v>129.72999999999999</v>
      </c>
      <c r="E107" s="55">
        <v>816.9</v>
      </c>
      <c r="F107" s="55">
        <v>227</v>
      </c>
      <c r="G107" s="46">
        <v>50</v>
      </c>
      <c r="H107" s="46">
        <v>50</v>
      </c>
      <c r="I107" s="55">
        <v>12</v>
      </c>
      <c r="J107" s="55">
        <v>30</v>
      </c>
      <c r="K107" s="23">
        <f>D107*E107*I107*0.0036*30</f>
        <v>137345.462352</v>
      </c>
      <c r="L107" s="23">
        <f>D107*F107*J107*0.0036*30</f>
        <v>95413.820399999997</v>
      </c>
      <c r="M107" s="22">
        <f>K107*12</f>
        <v>1648145.548224</v>
      </c>
      <c r="N107" s="22">
        <f>L107*12</f>
        <v>1144965.8448000001</v>
      </c>
      <c r="O107" s="14" t="s">
        <v>560</v>
      </c>
      <c r="P107" s="14" t="s">
        <v>561</v>
      </c>
      <c r="Q107" s="14"/>
    </row>
    <row r="108" spans="1:21" s="1" customFormat="1">
      <c r="A108" s="6" t="s">
        <v>23</v>
      </c>
      <c r="B108" s="40" t="s">
        <v>488</v>
      </c>
      <c r="C108" s="24" t="s">
        <v>322</v>
      </c>
      <c r="D108" s="46"/>
      <c r="E108" s="55"/>
      <c r="F108" s="55"/>
      <c r="G108" s="46">
        <v>400</v>
      </c>
      <c r="H108" s="46">
        <v>200</v>
      </c>
      <c r="I108" s="46"/>
      <c r="J108" s="46"/>
      <c r="K108" s="46"/>
      <c r="L108" s="46"/>
      <c r="M108" s="46"/>
      <c r="N108" s="46"/>
      <c r="O108" s="5" t="s">
        <v>489</v>
      </c>
      <c r="P108" s="5" t="s">
        <v>490</v>
      </c>
      <c r="Q108" s="5" t="s">
        <v>491</v>
      </c>
      <c r="R108" s="7"/>
      <c r="S108" s="7"/>
      <c r="T108" s="3"/>
      <c r="U108" s="3"/>
    </row>
    <row r="109" spans="1:21" s="1" customFormat="1" ht="15.75" customHeight="1">
      <c r="A109" s="88" t="s">
        <v>71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90"/>
      <c r="T109" s="3"/>
      <c r="U109" s="3"/>
    </row>
    <row r="110" spans="1:21" s="1" customFormat="1" ht="15.75" customHeight="1">
      <c r="A110" s="44" t="s">
        <v>376</v>
      </c>
      <c r="B110" s="13" t="s">
        <v>387</v>
      </c>
      <c r="C110" s="22" t="s">
        <v>113</v>
      </c>
      <c r="D110" s="41">
        <v>37.14</v>
      </c>
      <c r="E110" s="41">
        <v>99</v>
      </c>
      <c r="F110" s="41">
        <v>43.56</v>
      </c>
      <c r="G110" s="41">
        <v>70</v>
      </c>
      <c r="H110" s="41">
        <v>70</v>
      </c>
      <c r="I110" s="41">
        <v>24</v>
      </c>
      <c r="J110" s="41">
        <v>30</v>
      </c>
      <c r="K110" s="23">
        <f>D110*E110*I110*0.0036*30</f>
        <v>9530.4211199999991</v>
      </c>
      <c r="L110" s="23">
        <f>D110*F110*J110*0.0036*30</f>
        <v>5241.731616</v>
      </c>
      <c r="M110" s="22">
        <f>K110*12</f>
        <v>114365.05343999999</v>
      </c>
      <c r="N110" s="22">
        <f>L110*12</f>
        <v>62900.779391999997</v>
      </c>
      <c r="O110" s="16" t="s">
        <v>372</v>
      </c>
      <c r="P110" s="24" t="s">
        <v>374</v>
      </c>
      <c r="Q110" s="31"/>
      <c r="R110" s="7"/>
      <c r="S110" s="7"/>
      <c r="T110" s="3"/>
      <c r="U110" s="3"/>
    </row>
    <row r="111" spans="1:21" s="2" customFormat="1" ht="12.75" customHeight="1">
      <c r="A111" s="44" t="s">
        <v>376</v>
      </c>
      <c r="B111" s="13" t="s">
        <v>388</v>
      </c>
      <c r="C111" s="22" t="s">
        <v>113</v>
      </c>
      <c r="D111" s="41">
        <v>59.93</v>
      </c>
      <c r="E111" s="41">
        <v>54.4</v>
      </c>
      <c r="F111" s="41">
        <v>47.58</v>
      </c>
      <c r="G111" s="41">
        <v>70</v>
      </c>
      <c r="H111" s="41">
        <v>70</v>
      </c>
      <c r="I111" s="41">
        <v>24</v>
      </c>
      <c r="J111" s="41">
        <v>30</v>
      </c>
      <c r="K111" s="23">
        <f t="shared" ref="K111:K113" si="29">D111*E111*I111*0.0036*30</f>
        <v>8450.4176640000005</v>
      </c>
      <c r="L111" s="23">
        <f t="shared" ref="L111:L113" si="30">D111*F111*J111*0.0036*30</f>
        <v>9238.760855999999</v>
      </c>
      <c r="M111" s="22">
        <f t="shared" ref="M111:M113" si="31">K111*12</f>
        <v>101405.01196800001</v>
      </c>
      <c r="N111" s="22">
        <f t="shared" ref="N111:N113" si="32">L111*12</f>
        <v>110865.13027199998</v>
      </c>
      <c r="O111" s="16" t="s">
        <v>372</v>
      </c>
      <c r="P111" s="24" t="s">
        <v>378</v>
      </c>
      <c r="Q111" s="28"/>
      <c r="R111" s="16"/>
      <c r="S111" s="16"/>
      <c r="T111" s="15"/>
      <c r="U111" s="15"/>
    </row>
    <row r="112" spans="1:21" s="2" customFormat="1" ht="12.75" customHeight="1">
      <c r="A112" s="44" t="s">
        <v>384</v>
      </c>
      <c r="B112" s="13" t="s">
        <v>383</v>
      </c>
      <c r="C112" s="22" t="s">
        <v>113</v>
      </c>
      <c r="D112" s="41">
        <v>4.21</v>
      </c>
      <c r="E112" s="41">
        <v>32.82</v>
      </c>
      <c r="F112" s="41">
        <v>31</v>
      </c>
      <c r="G112" s="41">
        <v>70</v>
      </c>
      <c r="H112" s="41">
        <v>70</v>
      </c>
      <c r="I112" s="41">
        <v>24</v>
      </c>
      <c r="J112" s="41">
        <v>30</v>
      </c>
      <c r="K112" s="23">
        <f t="shared" si="29"/>
        <v>358.14234240000002</v>
      </c>
      <c r="L112" s="23">
        <f t="shared" si="30"/>
        <v>422.85239999999999</v>
      </c>
      <c r="M112" s="22">
        <f t="shared" si="31"/>
        <v>4297.7081088000004</v>
      </c>
      <c r="N112" s="22">
        <f t="shared" si="32"/>
        <v>5074.2287999999999</v>
      </c>
      <c r="O112" s="16" t="s">
        <v>372</v>
      </c>
      <c r="P112" s="24" t="s">
        <v>385</v>
      </c>
      <c r="Q112" s="28"/>
      <c r="R112" s="16"/>
      <c r="S112" s="16"/>
      <c r="T112" s="15"/>
      <c r="U112" s="15"/>
    </row>
    <row r="113" spans="1:21" s="2" customFormat="1" ht="12.75" customHeight="1">
      <c r="A113" s="44" t="s">
        <v>75</v>
      </c>
      <c r="B113" s="13" t="s">
        <v>366</v>
      </c>
      <c r="C113" s="22" t="s">
        <v>113</v>
      </c>
      <c r="D113" s="41">
        <v>23.14</v>
      </c>
      <c r="E113" s="41">
        <v>259.2</v>
      </c>
      <c r="F113" s="41">
        <v>233.2</v>
      </c>
      <c r="G113" s="41">
        <v>70</v>
      </c>
      <c r="H113" s="41">
        <v>70</v>
      </c>
      <c r="I113" s="41">
        <v>16</v>
      </c>
      <c r="J113" s="41">
        <v>30</v>
      </c>
      <c r="K113" s="23">
        <f t="shared" si="29"/>
        <v>10364.350463999999</v>
      </c>
      <c r="L113" s="23">
        <f t="shared" si="30"/>
        <v>17483.843519999999</v>
      </c>
      <c r="M113" s="22">
        <f t="shared" si="31"/>
        <v>124372.20556799999</v>
      </c>
      <c r="N113" s="22">
        <f t="shared" si="32"/>
        <v>209806.12224</v>
      </c>
      <c r="O113" s="16" t="s">
        <v>367</v>
      </c>
      <c r="P113" s="24"/>
      <c r="Q113" s="28"/>
      <c r="R113" s="16"/>
      <c r="S113" s="16"/>
      <c r="T113" s="15"/>
      <c r="U113" s="15"/>
    </row>
    <row r="114" spans="1:21" s="2" customFormat="1" ht="12.75" customHeight="1">
      <c r="A114" s="44"/>
      <c r="B114" s="75" t="s">
        <v>449</v>
      </c>
      <c r="C114" s="22" t="s">
        <v>113</v>
      </c>
      <c r="D114" s="41"/>
      <c r="E114" s="41"/>
      <c r="F114" s="41"/>
      <c r="G114" s="41">
        <v>70</v>
      </c>
      <c r="H114" s="41">
        <v>70</v>
      </c>
      <c r="I114" s="41"/>
      <c r="J114" s="41"/>
      <c r="K114" s="41"/>
      <c r="L114" s="41"/>
      <c r="M114" s="41"/>
      <c r="N114" s="41"/>
      <c r="O114" s="43"/>
      <c r="P114" s="24"/>
      <c r="Q114" s="45" t="s">
        <v>448</v>
      </c>
      <c r="R114" s="16"/>
      <c r="S114" s="16"/>
      <c r="T114" s="15"/>
      <c r="U114" s="15"/>
    </row>
    <row r="115" spans="1:21" s="2" customFormat="1" ht="22.5">
      <c r="A115" s="44"/>
      <c r="B115" s="75" t="s">
        <v>450</v>
      </c>
      <c r="C115" s="22" t="s">
        <v>113</v>
      </c>
      <c r="D115" s="41"/>
      <c r="E115" s="41"/>
      <c r="F115" s="41"/>
      <c r="G115" s="41">
        <v>70</v>
      </c>
      <c r="H115" s="41">
        <v>70</v>
      </c>
      <c r="I115" s="41"/>
      <c r="J115" s="41"/>
      <c r="K115" s="41"/>
      <c r="L115" s="41"/>
      <c r="M115" s="41"/>
      <c r="N115" s="41"/>
      <c r="O115" s="43" t="s">
        <v>407</v>
      </c>
      <c r="P115" s="24"/>
      <c r="Q115" s="45" t="s">
        <v>408</v>
      </c>
      <c r="R115" s="16"/>
      <c r="S115" s="16"/>
      <c r="T115" s="15"/>
      <c r="U115" s="15"/>
    </row>
    <row r="116" spans="1:21" s="2" customFormat="1" ht="12.75" customHeight="1">
      <c r="A116" s="44" t="s">
        <v>127</v>
      </c>
      <c r="B116" s="13" t="s">
        <v>123</v>
      </c>
      <c r="C116" s="22" t="s">
        <v>332</v>
      </c>
      <c r="D116" s="41">
        <v>0.42480000000000001</v>
      </c>
      <c r="E116" s="41"/>
      <c r="F116" s="41"/>
      <c r="G116" s="41">
        <v>90</v>
      </c>
      <c r="H116" s="41">
        <v>90</v>
      </c>
      <c r="I116" s="41">
        <v>24</v>
      </c>
      <c r="J116" s="41">
        <v>30</v>
      </c>
      <c r="K116" s="41"/>
      <c r="L116" s="41"/>
      <c r="M116" s="41"/>
      <c r="N116" s="41"/>
      <c r="O116" s="22" t="s">
        <v>125</v>
      </c>
      <c r="P116" s="24"/>
      <c r="Q116" s="28" t="s">
        <v>133</v>
      </c>
      <c r="R116" s="16">
        <v>6810</v>
      </c>
      <c r="S116" s="28" t="s">
        <v>133</v>
      </c>
      <c r="T116" s="15"/>
      <c r="U116" s="15"/>
    </row>
    <row r="117" spans="1:21" s="2" customFormat="1" ht="12.75" customHeight="1">
      <c r="A117" s="44" t="s">
        <v>128</v>
      </c>
      <c r="B117" s="13" t="s">
        <v>124</v>
      </c>
      <c r="C117" s="22" t="s">
        <v>332</v>
      </c>
      <c r="D117" s="41">
        <v>1.27</v>
      </c>
      <c r="E117" s="41"/>
      <c r="F117" s="41"/>
      <c r="G117" s="41">
        <v>90</v>
      </c>
      <c r="H117" s="41">
        <v>90</v>
      </c>
      <c r="I117" s="41">
        <v>8</v>
      </c>
      <c r="J117" s="41">
        <v>30</v>
      </c>
      <c r="K117" s="41"/>
      <c r="L117" s="41"/>
      <c r="M117" s="41"/>
      <c r="N117" s="41"/>
      <c r="O117" s="22" t="s">
        <v>126</v>
      </c>
      <c r="P117" s="24" t="s">
        <v>130</v>
      </c>
      <c r="Q117" s="28" t="s">
        <v>133</v>
      </c>
      <c r="R117" s="16">
        <v>6810</v>
      </c>
      <c r="S117" s="28" t="s">
        <v>133</v>
      </c>
      <c r="T117" s="15"/>
      <c r="U117" s="15"/>
    </row>
    <row r="118" spans="1:21" s="2" customFormat="1" ht="12.75" customHeight="1">
      <c r="A118" s="44" t="s">
        <v>120</v>
      </c>
      <c r="B118" s="13" t="s">
        <v>492</v>
      </c>
      <c r="C118" s="22" t="s">
        <v>332</v>
      </c>
      <c r="D118" s="41">
        <v>1.37</v>
      </c>
      <c r="E118" s="41">
        <v>12.72</v>
      </c>
      <c r="F118" s="41">
        <v>31.67</v>
      </c>
      <c r="G118" s="41">
        <v>90</v>
      </c>
      <c r="H118" s="41">
        <v>90</v>
      </c>
      <c r="I118" s="52">
        <v>24</v>
      </c>
      <c r="J118" s="52">
        <v>30</v>
      </c>
      <c r="K118" s="23">
        <v>45.169228799999999</v>
      </c>
      <c r="L118" s="23">
        <v>112.4614368</v>
      </c>
      <c r="M118" s="41">
        <v>542.03074560000005</v>
      </c>
      <c r="N118" s="41">
        <v>1349.5372416</v>
      </c>
      <c r="O118" s="22" t="s">
        <v>121</v>
      </c>
      <c r="P118" s="24" t="s">
        <v>122</v>
      </c>
      <c r="Q118" s="30"/>
      <c r="R118" s="16">
        <v>9499</v>
      </c>
      <c r="S118" s="28" t="s">
        <v>134</v>
      </c>
      <c r="T118" s="15"/>
      <c r="U118" s="15"/>
    </row>
    <row r="119" spans="1:21" s="1" customFormat="1" ht="33.75">
      <c r="A119" s="6" t="s">
        <v>542</v>
      </c>
      <c r="B119" s="54" t="s">
        <v>543</v>
      </c>
      <c r="C119" s="22" t="s">
        <v>347</v>
      </c>
      <c r="D119" s="55">
        <v>3.3</v>
      </c>
      <c r="E119" s="55">
        <v>1840</v>
      </c>
      <c r="F119" s="55">
        <v>76</v>
      </c>
      <c r="G119" s="41">
        <v>75</v>
      </c>
      <c r="H119" s="41">
        <v>75</v>
      </c>
      <c r="I119" s="86">
        <v>24</v>
      </c>
      <c r="J119" s="86">
        <v>30</v>
      </c>
      <c r="K119" s="23">
        <f>D119*E119*I119*0.0036*30</f>
        <v>15738.624000000002</v>
      </c>
      <c r="L119" s="23">
        <f>D119*F119*J119*0.0036*30</f>
        <v>812.59199999999987</v>
      </c>
      <c r="M119" s="22">
        <f>K119*12</f>
        <v>188863.48800000001</v>
      </c>
      <c r="N119" s="22">
        <f>L119*12</f>
        <v>9751.1039999999994</v>
      </c>
      <c r="O119" s="14"/>
      <c r="P119" s="14" t="s">
        <v>544</v>
      </c>
      <c r="Q119" s="14"/>
    </row>
    <row r="120" spans="1:21" s="2" customFormat="1" ht="12.75" customHeight="1">
      <c r="A120" s="44" t="s">
        <v>156</v>
      </c>
      <c r="B120" s="13" t="s">
        <v>155</v>
      </c>
      <c r="C120" s="22" t="s">
        <v>193</v>
      </c>
      <c r="D120" s="41">
        <v>0.14000000000000001</v>
      </c>
      <c r="E120" s="41">
        <v>35.799999999999997</v>
      </c>
      <c r="F120" s="41">
        <v>36</v>
      </c>
      <c r="G120" s="41">
        <v>250</v>
      </c>
      <c r="H120" s="41">
        <v>150</v>
      </c>
      <c r="I120" s="41">
        <v>24</v>
      </c>
      <c r="J120" s="41">
        <v>30</v>
      </c>
      <c r="K120" s="23">
        <v>12.978999999999999</v>
      </c>
      <c r="L120" s="23">
        <v>13.051600000000001</v>
      </c>
      <c r="M120" s="41">
        <f>K120*12</f>
        <v>155.74799999999999</v>
      </c>
      <c r="N120" s="41">
        <f>L120*12</f>
        <v>156.61920000000001</v>
      </c>
      <c r="O120" s="22" t="s">
        <v>273</v>
      </c>
      <c r="P120" s="24" t="s">
        <v>157</v>
      </c>
      <c r="Q120" s="28"/>
      <c r="R120" s="16">
        <v>3290</v>
      </c>
      <c r="S120" s="16" t="s">
        <v>158</v>
      </c>
      <c r="T120" s="15"/>
      <c r="U120" s="15"/>
    </row>
    <row r="121" spans="1:21" s="2" customFormat="1" ht="12.75" customHeight="1">
      <c r="A121" s="44" t="s">
        <v>312</v>
      </c>
      <c r="B121" s="13" t="s">
        <v>314</v>
      </c>
      <c r="C121" s="22" t="s">
        <v>192</v>
      </c>
      <c r="D121" s="41">
        <v>1.2999999999999999E-2</v>
      </c>
      <c r="E121" s="68"/>
      <c r="F121" s="68"/>
      <c r="G121" s="41">
        <v>600</v>
      </c>
      <c r="H121" s="41">
        <v>600</v>
      </c>
      <c r="I121" s="41">
        <v>24</v>
      </c>
      <c r="J121" s="41">
        <v>30</v>
      </c>
      <c r="K121" s="23"/>
      <c r="L121" s="23"/>
      <c r="M121" s="41"/>
      <c r="N121" s="41"/>
      <c r="O121" s="22"/>
      <c r="P121" s="24" t="s">
        <v>315</v>
      </c>
      <c r="Q121" s="16" t="s">
        <v>330</v>
      </c>
      <c r="R121" s="16">
        <v>1511</v>
      </c>
      <c r="S121" s="16" t="s">
        <v>330</v>
      </c>
      <c r="T121" s="15"/>
      <c r="U121" s="15"/>
    </row>
    <row r="122" spans="1:21" s="2" customFormat="1" ht="12.75" customHeight="1">
      <c r="A122" s="44" t="s">
        <v>211</v>
      </c>
      <c r="B122" s="13" t="s">
        <v>210</v>
      </c>
      <c r="C122" s="22" t="s">
        <v>208</v>
      </c>
      <c r="D122" s="41"/>
      <c r="E122" s="41"/>
      <c r="F122" s="41"/>
      <c r="G122" s="41">
        <v>60</v>
      </c>
      <c r="H122" s="41">
        <v>50</v>
      </c>
      <c r="I122" s="41"/>
      <c r="J122" s="41"/>
      <c r="K122" s="41"/>
      <c r="L122" s="41"/>
      <c r="M122" s="41"/>
      <c r="N122" s="41"/>
      <c r="O122" s="16"/>
      <c r="P122" s="24" t="s">
        <v>212</v>
      </c>
      <c r="Q122" s="28"/>
      <c r="R122" s="16">
        <v>4731</v>
      </c>
      <c r="S122" s="16" t="s">
        <v>207</v>
      </c>
      <c r="T122" s="15"/>
      <c r="U122" s="15"/>
    </row>
    <row r="123" spans="1:21" s="2" customFormat="1">
      <c r="A123" s="44" t="s">
        <v>39</v>
      </c>
      <c r="B123" s="13" t="s">
        <v>72</v>
      </c>
      <c r="C123" s="22" t="s">
        <v>192</v>
      </c>
      <c r="D123" s="41">
        <v>0.753</v>
      </c>
      <c r="E123" s="41">
        <v>4.01</v>
      </c>
      <c r="F123" s="41" t="s">
        <v>239</v>
      </c>
      <c r="G123" s="41">
        <v>600</v>
      </c>
      <c r="H123" s="41">
        <v>600</v>
      </c>
      <c r="I123" s="41">
        <v>16</v>
      </c>
      <c r="J123" s="41">
        <v>30</v>
      </c>
      <c r="K123" s="23">
        <v>5.2177478400000004</v>
      </c>
      <c r="L123" s="23" t="s">
        <v>140</v>
      </c>
      <c r="M123" s="16">
        <v>62.612974080000001</v>
      </c>
      <c r="N123" s="16" t="s">
        <v>140</v>
      </c>
      <c r="O123" s="22" t="s">
        <v>240</v>
      </c>
      <c r="P123" s="24" t="s">
        <v>241</v>
      </c>
      <c r="Q123" s="28"/>
      <c r="R123" s="16">
        <v>1511</v>
      </c>
      <c r="S123" s="16" t="s">
        <v>116</v>
      </c>
      <c r="T123" s="15"/>
      <c r="U123" s="15"/>
    </row>
    <row r="124" spans="1:21" s="1" customFormat="1">
      <c r="A124" s="6" t="s">
        <v>77</v>
      </c>
      <c r="B124" s="13" t="s">
        <v>78</v>
      </c>
      <c r="C124" s="22" t="s">
        <v>188</v>
      </c>
      <c r="D124" s="46">
        <v>1.27</v>
      </c>
      <c r="E124" s="46">
        <v>20.100000000000001</v>
      </c>
      <c r="F124" s="46">
        <v>96.85</v>
      </c>
      <c r="G124" s="46">
        <v>450</v>
      </c>
      <c r="H124" s="46">
        <v>200</v>
      </c>
      <c r="I124" s="46">
        <v>8</v>
      </c>
      <c r="J124" s="7">
        <v>26</v>
      </c>
      <c r="K124" s="23">
        <v>19.114617599999999</v>
      </c>
      <c r="L124" s="23">
        <v>92.102025600000005</v>
      </c>
      <c r="M124" s="7">
        <f>K124*12</f>
        <v>229.37541119999997</v>
      </c>
      <c r="N124" s="7">
        <f>L124*12</f>
        <v>1105.2243072000001</v>
      </c>
      <c r="O124" s="22" t="s">
        <v>276</v>
      </c>
      <c r="P124" s="24" t="s">
        <v>184</v>
      </c>
      <c r="Q124" s="31"/>
      <c r="R124" s="56">
        <v>1011</v>
      </c>
      <c r="S124" s="56" t="s">
        <v>185</v>
      </c>
      <c r="T124" s="3"/>
      <c r="U124" s="3"/>
    </row>
    <row r="125" spans="1:21" s="2" customFormat="1" ht="33.75">
      <c r="A125" s="44" t="s">
        <v>49</v>
      </c>
      <c r="B125" s="13" t="s">
        <v>237</v>
      </c>
      <c r="C125" s="22" t="s">
        <v>327</v>
      </c>
      <c r="D125" s="41">
        <v>0.14000000000000001</v>
      </c>
      <c r="E125" s="41"/>
      <c r="F125" s="41"/>
      <c r="G125" s="41">
        <v>90</v>
      </c>
      <c r="H125" s="41">
        <v>90</v>
      </c>
      <c r="I125" s="41">
        <v>8</v>
      </c>
      <c r="J125" s="41">
        <v>30</v>
      </c>
      <c r="K125" s="23"/>
      <c r="L125" s="23"/>
      <c r="M125" s="41"/>
      <c r="N125" s="41"/>
      <c r="O125" s="22"/>
      <c r="P125" s="24" t="s">
        <v>238</v>
      </c>
      <c r="Q125" s="28"/>
      <c r="R125" s="16"/>
      <c r="S125" s="16"/>
      <c r="T125" s="15"/>
      <c r="U125" s="15"/>
    </row>
    <row r="126" spans="1:21" s="2" customFormat="1" ht="33.75">
      <c r="A126" s="44" t="s">
        <v>73</v>
      </c>
      <c r="B126" s="18" t="s">
        <v>74</v>
      </c>
      <c r="C126" s="22" t="s">
        <v>346</v>
      </c>
      <c r="D126" s="41"/>
      <c r="E126" s="41"/>
      <c r="F126" s="41"/>
      <c r="G126" s="41">
        <v>50</v>
      </c>
      <c r="H126" s="41">
        <v>50</v>
      </c>
      <c r="I126" s="41"/>
      <c r="J126" s="41"/>
      <c r="K126" s="41"/>
      <c r="L126" s="41"/>
      <c r="M126" s="41"/>
      <c r="N126" s="41"/>
      <c r="O126" s="16"/>
      <c r="P126" s="16"/>
      <c r="Q126" s="28"/>
      <c r="R126" s="16"/>
      <c r="S126" s="16"/>
      <c r="T126" s="15"/>
      <c r="U126" s="15"/>
    </row>
    <row r="127" spans="1:21" s="1" customFormat="1" ht="33.75">
      <c r="A127" s="44" t="s">
        <v>528</v>
      </c>
      <c r="B127" s="44" t="s">
        <v>525</v>
      </c>
      <c r="C127" s="22" t="s">
        <v>347</v>
      </c>
      <c r="D127" s="41">
        <v>1.5</v>
      </c>
      <c r="E127" s="41"/>
      <c r="F127" s="41"/>
      <c r="G127" s="41">
        <v>75</v>
      </c>
      <c r="H127" s="41">
        <v>75</v>
      </c>
      <c r="I127" s="41">
        <v>24</v>
      </c>
      <c r="J127" s="41">
        <v>30</v>
      </c>
      <c r="K127" s="41"/>
      <c r="L127" s="41"/>
      <c r="M127" s="41"/>
      <c r="N127" s="41"/>
      <c r="O127" s="45" t="s">
        <v>526</v>
      </c>
      <c r="P127" s="16" t="s">
        <v>527</v>
      </c>
      <c r="Q127" s="16"/>
      <c r="R127" s="16"/>
      <c r="S127" s="16"/>
    </row>
    <row r="128" spans="1:21" s="2" customFormat="1" ht="17.25" customHeight="1">
      <c r="A128" s="44" t="s">
        <v>149</v>
      </c>
      <c r="B128" s="18" t="s">
        <v>148</v>
      </c>
      <c r="C128" s="22" t="s">
        <v>331</v>
      </c>
      <c r="D128" s="41">
        <v>6.29</v>
      </c>
      <c r="E128" s="41">
        <v>60.33</v>
      </c>
      <c r="F128" s="41">
        <v>17.649999999999999</v>
      </c>
      <c r="G128" s="41">
        <v>50</v>
      </c>
      <c r="H128" s="41">
        <v>50</v>
      </c>
      <c r="I128" s="41">
        <v>24</v>
      </c>
      <c r="J128" s="41">
        <v>30</v>
      </c>
      <c r="K128" s="41">
        <v>983.60101440000005</v>
      </c>
      <c r="L128" s="41">
        <v>287.759952</v>
      </c>
      <c r="M128" s="41">
        <v>11803.2121728</v>
      </c>
      <c r="N128" s="41">
        <v>3453.119424</v>
      </c>
      <c r="O128" s="16" t="s">
        <v>150</v>
      </c>
      <c r="P128" s="16" t="s">
        <v>151</v>
      </c>
      <c r="Q128" s="28"/>
      <c r="R128" s="16">
        <v>6810</v>
      </c>
      <c r="S128" s="16" t="s">
        <v>133</v>
      </c>
      <c r="T128" s="15"/>
      <c r="U128" s="15"/>
    </row>
    <row r="129" spans="1:21" s="2" customFormat="1" ht="15.75" customHeight="1">
      <c r="A129" s="44" t="s">
        <v>75</v>
      </c>
      <c r="B129" s="13" t="s">
        <v>76</v>
      </c>
      <c r="C129" s="22"/>
      <c r="D129" s="41"/>
      <c r="E129" s="41"/>
      <c r="F129" s="41"/>
      <c r="G129" s="41"/>
      <c r="H129" s="41"/>
      <c r="I129" s="41"/>
      <c r="J129" s="41"/>
      <c r="K129" s="23"/>
      <c r="L129" s="23"/>
      <c r="M129" s="41"/>
      <c r="N129" s="41"/>
      <c r="O129" s="22"/>
      <c r="P129" s="24"/>
      <c r="Q129" s="28"/>
      <c r="R129" s="16"/>
      <c r="S129" s="16"/>
      <c r="T129" s="15"/>
      <c r="U129" s="15"/>
    </row>
    <row r="130" spans="1:21" s="2" customFormat="1" ht="33.75">
      <c r="A130" s="44" t="s">
        <v>284</v>
      </c>
      <c r="B130" s="13" t="s">
        <v>283</v>
      </c>
      <c r="C130" s="22" t="s">
        <v>332</v>
      </c>
      <c r="D130" s="41">
        <v>9.26</v>
      </c>
      <c r="E130" s="41">
        <v>50</v>
      </c>
      <c r="F130" s="41">
        <v>50</v>
      </c>
      <c r="G130" s="41">
        <v>90</v>
      </c>
      <c r="H130" s="41">
        <v>90</v>
      </c>
      <c r="I130" s="41">
        <v>24</v>
      </c>
      <c r="J130" s="41">
        <v>24</v>
      </c>
      <c r="K130" s="23">
        <v>960.07680000000005</v>
      </c>
      <c r="L130" s="23">
        <v>960.07680000000005</v>
      </c>
      <c r="M130" s="41">
        <v>11520.9216</v>
      </c>
      <c r="N130" s="41">
        <v>11520.9216</v>
      </c>
      <c r="O130" s="22"/>
      <c r="P130" s="24" t="s">
        <v>151</v>
      </c>
      <c r="Q130" s="28"/>
      <c r="R130" s="16"/>
      <c r="S130" s="16"/>
      <c r="T130" s="15"/>
      <c r="U130" s="15"/>
    </row>
    <row r="131" spans="1:21" s="2" customFormat="1" ht="15.75" customHeight="1">
      <c r="A131" s="44" t="s">
        <v>217</v>
      </c>
      <c r="B131" s="13" t="s">
        <v>308</v>
      </c>
      <c r="C131" s="22" t="s">
        <v>208</v>
      </c>
      <c r="D131" s="41">
        <v>3.6999999999999998E-2</v>
      </c>
      <c r="E131" s="68"/>
      <c r="F131" s="68"/>
      <c r="G131" s="46">
        <v>60</v>
      </c>
      <c r="H131" s="46">
        <v>50</v>
      </c>
      <c r="I131" s="41">
        <v>8</v>
      </c>
      <c r="J131" s="41">
        <v>30</v>
      </c>
      <c r="K131" s="23"/>
      <c r="L131" s="23"/>
      <c r="M131" s="41"/>
      <c r="N131" s="41"/>
      <c r="O131" s="22"/>
      <c r="P131" s="24" t="s">
        <v>307</v>
      </c>
      <c r="Q131" s="28"/>
      <c r="R131" s="16" t="s">
        <v>309</v>
      </c>
      <c r="S131" s="16" t="s">
        <v>310</v>
      </c>
      <c r="T131" s="15"/>
      <c r="U131" s="15"/>
    </row>
    <row r="132" spans="1:21" s="1" customFormat="1" ht="17.25" customHeight="1">
      <c r="A132" s="6" t="s">
        <v>68</v>
      </c>
      <c r="B132" s="13" t="s">
        <v>280</v>
      </c>
      <c r="C132" s="22" t="s">
        <v>189</v>
      </c>
      <c r="D132" s="46">
        <v>30</v>
      </c>
      <c r="E132" s="46"/>
      <c r="F132" s="46"/>
      <c r="G132" s="46">
        <v>150</v>
      </c>
      <c r="H132" s="46">
        <v>100</v>
      </c>
      <c r="I132" s="46">
        <v>15</v>
      </c>
      <c r="J132" s="46">
        <v>30</v>
      </c>
      <c r="K132" s="23">
        <v>0</v>
      </c>
      <c r="L132" s="23">
        <v>0</v>
      </c>
      <c r="M132" s="46">
        <v>0</v>
      </c>
      <c r="N132" s="46">
        <v>0</v>
      </c>
      <c r="O132" s="22" t="s">
        <v>281</v>
      </c>
      <c r="P132" s="7" t="s">
        <v>282</v>
      </c>
      <c r="Q132" s="31"/>
      <c r="R132" s="7"/>
      <c r="S132" s="7"/>
      <c r="T132" s="3"/>
      <c r="U132" s="3"/>
    </row>
    <row r="133" spans="1:21" s="1" customFormat="1" ht="15.75" customHeight="1">
      <c r="A133" s="6" t="s">
        <v>49</v>
      </c>
      <c r="B133" s="80" t="s">
        <v>261</v>
      </c>
      <c r="C133" s="74" t="s">
        <v>186</v>
      </c>
      <c r="D133" s="46">
        <v>1</v>
      </c>
      <c r="E133" s="46"/>
      <c r="F133" s="46"/>
      <c r="G133" s="46">
        <v>50</v>
      </c>
      <c r="H133" s="46">
        <v>50</v>
      </c>
      <c r="I133" s="46">
        <v>8</v>
      </c>
      <c r="J133" s="46">
        <v>20</v>
      </c>
      <c r="K133" s="46"/>
      <c r="L133" s="46"/>
      <c r="M133" s="46"/>
      <c r="N133" s="46"/>
      <c r="O133" s="7"/>
      <c r="P133" s="7" t="s">
        <v>265</v>
      </c>
      <c r="Q133" s="31" t="s">
        <v>186</v>
      </c>
      <c r="R133" s="7"/>
      <c r="S133" s="7"/>
      <c r="T133" s="3"/>
      <c r="U133" s="3"/>
    </row>
    <row r="134" spans="1:21" s="1" customFormat="1" ht="12.75" customHeight="1">
      <c r="A134" s="6" t="s">
        <v>79</v>
      </c>
      <c r="B134" s="40" t="s">
        <v>80</v>
      </c>
      <c r="C134" s="24" t="s">
        <v>208</v>
      </c>
      <c r="D134" s="46">
        <v>0.58499999999999996</v>
      </c>
      <c r="E134" s="46">
        <v>64.44</v>
      </c>
      <c r="F134" s="46">
        <v>15.6</v>
      </c>
      <c r="G134" s="46">
        <v>60</v>
      </c>
      <c r="H134" s="46">
        <v>50</v>
      </c>
      <c r="I134" s="46">
        <v>2</v>
      </c>
      <c r="J134" s="46">
        <v>12</v>
      </c>
      <c r="K134" s="23">
        <f>D134*E134*I134*0.0036*30</f>
        <v>8.1426383999999974</v>
      </c>
      <c r="L134" s="23">
        <f>D134*F134*J134*0.0036*30</f>
        <v>11.827296</v>
      </c>
      <c r="M134" s="22">
        <f>K134*12</f>
        <v>97.711660799999976</v>
      </c>
      <c r="N134" s="22">
        <f>L134*12</f>
        <v>141.92755199999999</v>
      </c>
      <c r="O134" s="7" t="s">
        <v>278</v>
      </c>
      <c r="P134" s="24" t="s">
        <v>279</v>
      </c>
      <c r="Q134" s="31"/>
      <c r="R134" s="7">
        <v>4731</v>
      </c>
      <c r="S134" s="7" t="s">
        <v>207</v>
      </c>
      <c r="T134" s="3"/>
      <c r="U134" s="3"/>
    </row>
    <row r="135" spans="1:21" s="1" customFormat="1" ht="33.75">
      <c r="A135" s="6" t="s">
        <v>81</v>
      </c>
      <c r="B135" s="13" t="s">
        <v>82</v>
      </c>
      <c r="C135" s="22" t="s">
        <v>346</v>
      </c>
      <c r="D135" s="46"/>
      <c r="E135" s="46"/>
      <c r="F135" s="46"/>
      <c r="G135" s="46">
        <v>50</v>
      </c>
      <c r="H135" s="46">
        <v>50</v>
      </c>
      <c r="I135" s="46"/>
      <c r="J135" s="46"/>
      <c r="K135" s="23"/>
      <c r="L135" s="23"/>
      <c r="M135" s="46"/>
      <c r="N135" s="46"/>
      <c r="O135" s="22"/>
      <c r="P135" s="7"/>
      <c r="Q135" s="31" t="s">
        <v>83</v>
      </c>
      <c r="R135" s="7"/>
      <c r="S135" s="7"/>
      <c r="T135" s="3"/>
      <c r="U135" s="3"/>
    </row>
    <row r="136" spans="1:21" s="1" customFormat="1" ht="33.75">
      <c r="A136" s="6" t="s">
        <v>49</v>
      </c>
      <c r="B136" s="13" t="s">
        <v>304</v>
      </c>
      <c r="C136" s="22" t="s">
        <v>332</v>
      </c>
      <c r="D136" s="46">
        <v>1.72</v>
      </c>
      <c r="E136" s="46"/>
      <c r="F136" s="46"/>
      <c r="G136" s="46">
        <v>90</v>
      </c>
      <c r="H136" s="47">
        <v>90</v>
      </c>
      <c r="I136" s="46">
        <v>24</v>
      </c>
      <c r="J136" s="46">
        <v>30</v>
      </c>
      <c r="K136" s="23"/>
      <c r="L136" s="23"/>
      <c r="M136" s="46"/>
      <c r="N136" s="46"/>
      <c r="O136" s="22" t="s">
        <v>305</v>
      </c>
      <c r="P136" s="7" t="s">
        <v>125</v>
      </c>
      <c r="Q136" s="31"/>
      <c r="R136" s="7">
        <v>6810</v>
      </c>
      <c r="S136" s="7" t="s">
        <v>133</v>
      </c>
      <c r="T136" s="3"/>
      <c r="U136" s="3"/>
    </row>
    <row r="137" spans="1:21" s="1" customFormat="1" ht="33.75">
      <c r="A137" s="6" t="s">
        <v>49</v>
      </c>
      <c r="B137" s="13" t="s">
        <v>84</v>
      </c>
      <c r="C137" s="22" t="s">
        <v>346</v>
      </c>
      <c r="D137" s="46"/>
      <c r="E137" s="46"/>
      <c r="F137" s="46"/>
      <c r="G137" s="46">
        <v>50</v>
      </c>
      <c r="H137" s="46">
        <v>50</v>
      </c>
      <c r="I137" s="46"/>
      <c r="J137" s="46"/>
      <c r="K137" s="23"/>
      <c r="L137" s="23"/>
      <c r="M137" s="46"/>
      <c r="N137" s="46"/>
      <c r="O137" s="22"/>
      <c r="P137" s="7"/>
      <c r="Q137" s="31" t="s">
        <v>83</v>
      </c>
      <c r="R137" s="7"/>
      <c r="S137" s="7"/>
      <c r="T137" s="3"/>
      <c r="U137" s="3"/>
    </row>
    <row r="138" spans="1:21" s="1" customFormat="1" ht="13.5" customHeight="1">
      <c r="A138" s="6" t="s">
        <v>49</v>
      </c>
      <c r="B138" s="13" t="s">
        <v>135</v>
      </c>
      <c r="C138" s="22" t="s">
        <v>208</v>
      </c>
      <c r="D138" s="78"/>
      <c r="E138" s="78"/>
      <c r="F138" s="46"/>
      <c r="G138" s="46">
        <v>60</v>
      </c>
      <c r="H138" s="46">
        <v>50</v>
      </c>
      <c r="I138" s="46">
        <v>24</v>
      </c>
      <c r="J138" s="46">
        <v>30</v>
      </c>
      <c r="K138" s="23"/>
      <c r="L138" s="23"/>
      <c r="M138" s="46"/>
      <c r="N138" s="46"/>
      <c r="O138" s="22"/>
      <c r="P138" s="24" t="s">
        <v>137</v>
      </c>
      <c r="Q138" s="7" t="s">
        <v>207</v>
      </c>
      <c r="R138" s="7"/>
      <c r="S138" s="7"/>
      <c r="T138" s="3"/>
      <c r="U138" s="3"/>
    </row>
    <row r="139" spans="1:21" s="1" customFormat="1" ht="12" customHeight="1">
      <c r="A139" s="6" t="s">
        <v>85</v>
      </c>
      <c r="B139" s="40" t="s">
        <v>86</v>
      </c>
      <c r="C139" s="79" t="s">
        <v>327</v>
      </c>
      <c r="D139" s="46"/>
      <c r="E139" s="46">
        <v>53.15</v>
      </c>
      <c r="F139" s="46">
        <v>61.03</v>
      </c>
      <c r="G139" s="46">
        <v>90</v>
      </c>
      <c r="H139" s="46">
        <v>90</v>
      </c>
      <c r="I139" s="46">
        <v>24</v>
      </c>
      <c r="J139" s="46">
        <v>30</v>
      </c>
      <c r="K139" s="23"/>
      <c r="L139" s="23"/>
      <c r="M139" s="22"/>
      <c r="N139" s="22"/>
      <c r="O139" s="7"/>
      <c r="P139" s="24"/>
      <c r="Q139" s="31"/>
      <c r="R139" s="7"/>
      <c r="S139" s="7"/>
      <c r="T139" s="3"/>
      <c r="U139" s="3"/>
    </row>
    <row r="140" spans="1:21" s="1" customFormat="1" ht="15" customHeight="1">
      <c r="A140" s="6" t="s">
        <v>87</v>
      </c>
      <c r="B140" s="40" t="s">
        <v>88</v>
      </c>
      <c r="C140" s="24" t="s">
        <v>413</v>
      </c>
      <c r="D140" s="46"/>
      <c r="E140" s="46"/>
      <c r="F140" s="46"/>
      <c r="G140" s="46">
        <v>250</v>
      </c>
      <c r="H140" s="46">
        <v>100</v>
      </c>
      <c r="I140" s="46"/>
      <c r="J140" s="46"/>
      <c r="K140" s="46"/>
      <c r="L140" s="46"/>
      <c r="M140" s="46"/>
      <c r="N140" s="46"/>
      <c r="O140" s="7"/>
      <c r="P140" s="24"/>
      <c r="Q140" s="31" t="s">
        <v>89</v>
      </c>
      <c r="R140" s="7"/>
      <c r="S140" s="7"/>
      <c r="T140" s="3"/>
      <c r="U140" s="3"/>
    </row>
    <row r="141" spans="1:21" s="1" customFormat="1" ht="12.75" customHeight="1">
      <c r="A141" s="6" t="s">
        <v>90</v>
      </c>
      <c r="B141" s="40" t="s">
        <v>412</v>
      </c>
      <c r="C141" s="24" t="s">
        <v>413</v>
      </c>
      <c r="D141" s="46">
        <v>0.126</v>
      </c>
      <c r="E141" s="46">
        <v>31.7</v>
      </c>
      <c r="F141" s="46">
        <v>23.8</v>
      </c>
      <c r="G141" s="46">
        <v>250</v>
      </c>
      <c r="H141" s="46">
        <v>100</v>
      </c>
      <c r="I141" s="46"/>
      <c r="J141" s="46"/>
      <c r="K141" s="46">
        <v>3.45</v>
      </c>
      <c r="L141" s="46">
        <v>2.58</v>
      </c>
      <c r="M141" s="46">
        <v>41.4</v>
      </c>
      <c r="N141" s="46">
        <v>30.96</v>
      </c>
      <c r="O141" s="7" t="s">
        <v>414</v>
      </c>
      <c r="P141" s="24" t="s">
        <v>415</v>
      </c>
      <c r="Q141" s="31" t="s">
        <v>89</v>
      </c>
      <c r="R141" s="7"/>
      <c r="S141" s="7"/>
      <c r="T141" s="3"/>
      <c r="U141" s="3"/>
    </row>
    <row r="142" spans="1:21" s="1" customFormat="1" ht="13.5" customHeight="1">
      <c r="A142" s="6" t="s">
        <v>65</v>
      </c>
      <c r="B142" s="13" t="s">
        <v>91</v>
      </c>
      <c r="C142" s="22" t="s">
        <v>196</v>
      </c>
      <c r="D142" s="46"/>
      <c r="E142" s="46"/>
      <c r="F142" s="46"/>
      <c r="G142" s="46">
        <v>150</v>
      </c>
      <c r="H142" s="46">
        <v>20</v>
      </c>
      <c r="I142" s="46"/>
      <c r="J142" s="46"/>
      <c r="K142" s="23"/>
      <c r="L142" s="46"/>
      <c r="M142" s="46"/>
      <c r="N142" s="46"/>
      <c r="O142" s="22"/>
      <c r="P142" s="7"/>
      <c r="Q142" s="31"/>
      <c r="R142" s="7"/>
      <c r="S142" s="7"/>
      <c r="T142" s="3"/>
      <c r="U142" s="3"/>
    </row>
    <row r="143" spans="1:21" s="1" customFormat="1" ht="15" customHeight="1">
      <c r="A143" s="6" t="s">
        <v>65</v>
      </c>
      <c r="B143" s="40" t="s">
        <v>92</v>
      </c>
      <c r="C143" s="22" t="s">
        <v>196</v>
      </c>
      <c r="D143" s="46"/>
      <c r="E143" s="46"/>
      <c r="F143" s="46"/>
      <c r="G143" s="46">
        <v>150</v>
      </c>
      <c r="H143" s="46">
        <v>20</v>
      </c>
      <c r="I143" s="46"/>
      <c r="J143" s="46"/>
      <c r="K143" s="46"/>
      <c r="L143" s="46"/>
      <c r="M143" s="46"/>
      <c r="N143" s="46"/>
      <c r="O143" s="24"/>
      <c r="P143" s="7"/>
      <c r="Q143" s="31"/>
      <c r="R143" s="7"/>
      <c r="S143" s="7"/>
      <c r="T143" s="3"/>
      <c r="U143" s="3"/>
    </row>
    <row r="144" spans="1:21" s="1" customFormat="1" ht="15" customHeight="1">
      <c r="A144" s="6"/>
      <c r="B144" s="40" t="s">
        <v>356</v>
      </c>
      <c r="C144" s="24" t="s">
        <v>429</v>
      </c>
      <c r="D144" s="46">
        <v>0.64</v>
      </c>
      <c r="E144" s="46">
        <v>6</v>
      </c>
      <c r="F144" s="46">
        <v>10</v>
      </c>
      <c r="G144" s="46">
        <v>50</v>
      </c>
      <c r="H144" s="46">
        <v>50</v>
      </c>
      <c r="I144" s="46">
        <v>24</v>
      </c>
      <c r="J144" s="46">
        <v>30</v>
      </c>
      <c r="K144" s="23">
        <f>D144*E144*I144*0.0036*30</f>
        <v>9.9532799999999995</v>
      </c>
      <c r="L144" s="23">
        <f>D144*F144*J144*0.0036*30</f>
        <v>20.736000000000001</v>
      </c>
      <c r="M144" s="22">
        <f>K144*12</f>
        <v>119.43935999999999</v>
      </c>
      <c r="N144" s="22">
        <f>L144*12</f>
        <v>248.83199999999999</v>
      </c>
      <c r="O144" s="24" t="s">
        <v>357</v>
      </c>
      <c r="P144" s="7" t="s">
        <v>358</v>
      </c>
      <c r="Q144" s="31"/>
      <c r="R144" s="7"/>
      <c r="S144" s="7"/>
      <c r="T144" s="3"/>
      <c r="U144" s="3"/>
    </row>
    <row r="145" spans="1:107" s="1" customFormat="1">
      <c r="A145" s="88" t="s">
        <v>93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90"/>
      <c r="T145" s="3"/>
      <c r="U145" s="3"/>
      <c r="DC145" s="4"/>
    </row>
    <row r="146" spans="1:107" s="1" customFormat="1" ht="33.75">
      <c r="A146" s="6" t="s">
        <v>94</v>
      </c>
      <c r="B146" s="13" t="s">
        <v>95</v>
      </c>
      <c r="C146" s="22" t="s">
        <v>346</v>
      </c>
      <c r="D146" s="7"/>
      <c r="E146" s="7"/>
      <c r="F146" s="7"/>
      <c r="G146" s="46">
        <v>50</v>
      </c>
      <c r="H146" s="46">
        <v>50</v>
      </c>
      <c r="I146" s="7"/>
      <c r="J146" s="7"/>
      <c r="K146" s="23"/>
      <c r="L146" s="23"/>
      <c r="M146" s="7" t="s">
        <v>326</v>
      </c>
      <c r="N146" s="7"/>
      <c r="O146" s="13"/>
      <c r="P146" s="71"/>
      <c r="Q146" s="72"/>
      <c r="R146" s="6"/>
      <c r="S146" s="6"/>
      <c r="T146" s="3"/>
      <c r="U146" s="3"/>
    </row>
    <row r="147" spans="1:107" s="1" customFormat="1" ht="33.75">
      <c r="A147" s="6" t="s">
        <v>96</v>
      </c>
      <c r="B147" s="13" t="s">
        <v>97</v>
      </c>
      <c r="C147" s="22" t="s">
        <v>346</v>
      </c>
      <c r="D147" s="7"/>
      <c r="E147" s="7"/>
      <c r="F147" s="7"/>
      <c r="G147" s="46">
        <v>50</v>
      </c>
      <c r="H147" s="46">
        <v>50</v>
      </c>
      <c r="I147" s="7"/>
      <c r="J147" s="7"/>
      <c r="K147" s="23"/>
      <c r="L147" s="23"/>
      <c r="M147" s="7"/>
      <c r="N147" s="7"/>
      <c r="O147" s="13"/>
      <c r="P147" s="6"/>
      <c r="Q147" s="72"/>
      <c r="R147" s="6"/>
      <c r="S147" s="6"/>
      <c r="T147" s="3"/>
      <c r="U147" s="3"/>
    </row>
    <row r="148" spans="1:107" s="1" customFormat="1" ht="33.75">
      <c r="A148" s="6" t="s">
        <v>319</v>
      </c>
      <c r="B148" s="40" t="s">
        <v>318</v>
      </c>
      <c r="C148" s="74" t="s">
        <v>347</v>
      </c>
      <c r="D148" s="7">
        <v>1.37</v>
      </c>
      <c r="E148" s="7">
        <v>13.78</v>
      </c>
      <c r="F148" s="7">
        <v>6.84</v>
      </c>
      <c r="G148" s="46">
        <v>75</v>
      </c>
      <c r="H148" s="46">
        <v>75</v>
      </c>
      <c r="I148" s="87">
        <v>24</v>
      </c>
      <c r="J148" s="87">
        <v>30</v>
      </c>
      <c r="K148" s="23">
        <f>D148*E148*I148*0.0036*30</f>
        <v>48.933331199999998</v>
      </c>
      <c r="L148" s="23">
        <f>D148*F148*J148*0.0036*30</f>
        <v>30.361392000000002</v>
      </c>
      <c r="M148" s="22">
        <f>K148*12</f>
        <v>587.19997439999997</v>
      </c>
      <c r="N148" s="22">
        <f>L148*12</f>
        <v>364.33670400000005</v>
      </c>
      <c r="O148" s="6" t="s">
        <v>320</v>
      </c>
      <c r="P148" s="71" t="s">
        <v>321</v>
      </c>
      <c r="Q148" s="72"/>
      <c r="R148" s="6"/>
      <c r="S148" s="6"/>
      <c r="T148" s="3"/>
      <c r="U148" s="3"/>
    </row>
    <row r="149" spans="1:107" s="1" customFormat="1" ht="33.75">
      <c r="A149" s="6" t="s">
        <v>98</v>
      </c>
      <c r="B149" s="13" t="s">
        <v>99</v>
      </c>
      <c r="C149" s="22" t="s">
        <v>346</v>
      </c>
      <c r="D149" s="7"/>
      <c r="E149" s="7"/>
      <c r="F149" s="7"/>
      <c r="G149" s="46">
        <v>50</v>
      </c>
      <c r="H149" s="46">
        <v>50</v>
      </c>
      <c r="I149" s="16"/>
      <c r="J149" s="16"/>
      <c r="K149" s="23"/>
      <c r="L149" s="23"/>
      <c r="M149" s="7"/>
      <c r="N149" s="7"/>
      <c r="O149" s="13"/>
      <c r="P149" s="6"/>
      <c r="Q149" s="72"/>
      <c r="R149" s="6"/>
      <c r="S149" s="6"/>
      <c r="T149" s="3"/>
      <c r="U149" s="3"/>
    </row>
    <row r="150" spans="1:107" s="1" customFormat="1" ht="33.75">
      <c r="A150" s="6" t="s">
        <v>94</v>
      </c>
      <c r="B150" s="13" t="s">
        <v>100</v>
      </c>
      <c r="C150" s="22" t="s">
        <v>346</v>
      </c>
      <c r="D150" s="7"/>
      <c r="E150" s="7"/>
      <c r="F150" s="7"/>
      <c r="G150" s="46">
        <v>50</v>
      </c>
      <c r="H150" s="46">
        <v>50</v>
      </c>
      <c r="I150" s="7"/>
      <c r="J150" s="7"/>
      <c r="K150" s="7"/>
      <c r="L150" s="7"/>
      <c r="M150" s="7"/>
      <c r="N150" s="7"/>
      <c r="O150" s="6"/>
      <c r="P150" s="40"/>
      <c r="Q150" s="72"/>
      <c r="R150" s="6"/>
      <c r="S150" s="6"/>
      <c r="T150" s="3"/>
      <c r="U150" s="3"/>
    </row>
    <row r="151" spans="1:107" s="1" customFormat="1" ht="33.75">
      <c r="A151" s="6" t="s">
        <v>101</v>
      </c>
      <c r="B151" s="40" t="s">
        <v>102</v>
      </c>
      <c r="C151" s="22" t="s">
        <v>346</v>
      </c>
      <c r="D151" s="7">
        <v>2</v>
      </c>
      <c r="E151" s="7"/>
      <c r="F151" s="7"/>
      <c r="G151" s="46">
        <v>50</v>
      </c>
      <c r="H151" s="46">
        <v>50</v>
      </c>
      <c r="I151" s="7"/>
      <c r="J151" s="7"/>
      <c r="K151" s="7"/>
      <c r="L151" s="7"/>
      <c r="M151" s="7"/>
      <c r="N151" s="7"/>
      <c r="O151" s="6"/>
      <c r="P151" s="40" t="s">
        <v>549</v>
      </c>
      <c r="Q151" s="40" t="s">
        <v>550</v>
      </c>
      <c r="R151" s="6"/>
      <c r="S151" s="6"/>
      <c r="T151" s="3"/>
      <c r="U151" s="3"/>
    </row>
    <row r="152" spans="1:107" s="1" customFormat="1" ht="33.75">
      <c r="A152" s="44" t="s">
        <v>297</v>
      </c>
      <c r="B152" s="13" t="s">
        <v>296</v>
      </c>
      <c r="C152" s="74" t="s">
        <v>564</v>
      </c>
      <c r="D152" s="41">
        <v>2</v>
      </c>
      <c r="E152" s="41">
        <v>23.21</v>
      </c>
      <c r="F152" s="41">
        <v>18.7</v>
      </c>
      <c r="G152" s="41">
        <v>50</v>
      </c>
      <c r="H152" s="41">
        <v>50</v>
      </c>
      <c r="I152" s="87">
        <v>24</v>
      </c>
      <c r="J152" s="87">
        <v>30</v>
      </c>
      <c r="K152" s="23">
        <f>D152*E152*I152*0.0036*30</f>
        <v>120.32064</v>
      </c>
      <c r="L152" s="23">
        <f>D152*F152*J152*0.0036*30</f>
        <v>121.176</v>
      </c>
      <c r="M152" s="22">
        <f>K152*12</f>
        <v>1443.8476799999999</v>
      </c>
      <c r="N152" s="22">
        <f>L152*12</f>
        <v>1454.1120000000001</v>
      </c>
      <c r="O152" s="44" t="s">
        <v>298</v>
      </c>
      <c r="P152" s="40" t="s">
        <v>299</v>
      </c>
      <c r="Q152" s="6" t="s">
        <v>249</v>
      </c>
      <c r="R152" s="6"/>
      <c r="S152" s="6"/>
      <c r="T152" s="3"/>
      <c r="U152" s="3"/>
    </row>
    <row r="153" spans="1:107" s="1" customFormat="1" ht="33.75">
      <c r="A153" s="6" t="s">
        <v>94</v>
      </c>
      <c r="B153" s="40" t="s">
        <v>103</v>
      </c>
      <c r="C153" s="22" t="s">
        <v>346</v>
      </c>
      <c r="D153" s="46"/>
      <c r="E153" s="46"/>
      <c r="F153" s="46"/>
      <c r="G153" s="46">
        <v>50</v>
      </c>
      <c r="H153" s="46">
        <v>50</v>
      </c>
      <c r="I153" s="7"/>
      <c r="J153" s="7"/>
      <c r="K153" s="7"/>
      <c r="L153" s="7"/>
      <c r="M153" s="7"/>
      <c r="N153" s="7"/>
      <c r="O153" s="6"/>
      <c r="P153" s="40"/>
      <c r="Q153" s="72"/>
      <c r="R153" s="6"/>
      <c r="S153" s="6"/>
      <c r="T153" s="3"/>
      <c r="U153" s="3"/>
    </row>
    <row r="154" spans="1:107" s="1" customFormat="1" ht="33.75">
      <c r="A154" s="6" t="s">
        <v>94</v>
      </c>
      <c r="B154" s="40" t="s">
        <v>495</v>
      </c>
      <c r="C154" s="22" t="s">
        <v>346</v>
      </c>
      <c r="D154" s="46"/>
      <c r="E154" s="46"/>
      <c r="F154" s="46"/>
      <c r="G154" s="46">
        <v>50</v>
      </c>
      <c r="H154" s="46">
        <v>50</v>
      </c>
      <c r="I154" s="7"/>
      <c r="J154" s="7"/>
      <c r="K154" s="7"/>
      <c r="L154" s="7"/>
      <c r="M154" s="7"/>
      <c r="N154" s="7"/>
      <c r="O154" s="6"/>
      <c r="P154" s="40"/>
      <c r="Q154" s="72"/>
      <c r="R154" s="6"/>
      <c r="S154" s="6"/>
      <c r="T154" s="3"/>
      <c r="U154" s="3"/>
    </row>
    <row r="155" spans="1:107" s="1" customFormat="1" ht="33.75">
      <c r="A155" s="6" t="s">
        <v>104</v>
      </c>
      <c r="B155" s="40" t="s">
        <v>496</v>
      </c>
      <c r="C155" s="22" t="s">
        <v>346</v>
      </c>
      <c r="D155" s="46"/>
      <c r="E155" s="46"/>
      <c r="F155" s="46"/>
      <c r="G155" s="46">
        <v>50</v>
      </c>
      <c r="H155" s="46">
        <v>50</v>
      </c>
      <c r="I155" s="7"/>
      <c r="J155" s="7"/>
      <c r="K155" s="7"/>
      <c r="L155" s="7"/>
      <c r="M155" s="7"/>
      <c r="N155" s="7"/>
      <c r="O155" s="6"/>
      <c r="P155" s="40"/>
      <c r="Q155" s="72"/>
      <c r="R155" s="6"/>
      <c r="S155" s="6"/>
      <c r="T155" s="3"/>
      <c r="U155" s="3"/>
    </row>
    <row r="156" spans="1:107" s="1" customFormat="1">
      <c r="A156" s="6" t="s">
        <v>291</v>
      </c>
      <c r="B156" s="40" t="s">
        <v>290</v>
      </c>
      <c r="C156" s="27" t="s">
        <v>294</v>
      </c>
      <c r="D156" s="46">
        <v>0.34</v>
      </c>
      <c r="E156" s="46"/>
      <c r="F156" s="46"/>
      <c r="G156" s="46">
        <v>200</v>
      </c>
      <c r="H156" s="46">
        <v>200</v>
      </c>
      <c r="I156" s="46">
        <v>20</v>
      </c>
      <c r="J156" s="46">
        <v>30</v>
      </c>
      <c r="K156" s="7"/>
      <c r="L156" s="7"/>
      <c r="M156" s="7"/>
      <c r="N156" s="7"/>
      <c r="O156" s="6"/>
      <c r="P156" s="40"/>
      <c r="Q156" s="6" t="s">
        <v>293</v>
      </c>
      <c r="R156" s="6" t="s">
        <v>292</v>
      </c>
      <c r="S156" s="6" t="s">
        <v>293</v>
      </c>
      <c r="T156" s="3"/>
      <c r="U156" s="3"/>
    </row>
    <row r="157" spans="1:107" s="1" customFormat="1">
      <c r="A157" s="6" t="s">
        <v>49</v>
      </c>
      <c r="B157" s="40" t="s">
        <v>223</v>
      </c>
      <c r="C157" s="27" t="s">
        <v>329</v>
      </c>
      <c r="D157" s="46"/>
      <c r="E157" s="46"/>
      <c r="F157" s="46"/>
      <c r="G157" s="46">
        <v>50</v>
      </c>
      <c r="H157" s="46">
        <v>50</v>
      </c>
      <c r="I157" s="46"/>
      <c r="J157" s="46"/>
      <c r="K157" s="7"/>
      <c r="L157" s="7"/>
      <c r="M157" s="7"/>
      <c r="N157" s="7"/>
      <c r="O157" s="6"/>
      <c r="P157" s="40" t="s">
        <v>224</v>
      </c>
      <c r="Q157" s="6" t="s">
        <v>225</v>
      </c>
      <c r="R157" s="6">
        <v>811</v>
      </c>
      <c r="S157" s="6" t="s">
        <v>225</v>
      </c>
      <c r="T157" s="3"/>
      <c r="U157" s="3"/>
    </row>
    <row r="158" spans="1:107" s="2" customFormat="1">
      <c r="A158" s="44" t="s">
        <v>96</v>
      </c>
      <c r="B158" s="13" t="s">
        <v>105</v>
      </c>
      <c r="C158" s="27"/>
      <c r="D158" s="41"/>
      <c r="E158" s="41"/>
      <c r="F158" s="41"/>
      <c r="G158" s="41"/>
      <c r="H158" s="41"/>
      <c r="I158" s="41"/>
      <c r="J158" s="41"/>
      <c r="K158" s="23"/>
      <c r="L158" s="23"/>
      <c r="M158" s="16"/>
      <c r="N158" s="16"/>
      <c r="O158" s="13"/>
      <c r="P158" s="40"/>
      <c r="Q158" s="73"/>
      <c r="R158" s="44"/>
      <c r="S158" s="44"/>
      <c r="T158" s="15"/>
      <c r="U158" s="15"/>
    </row>
    <row r="159" spans="1:107" s="2" customFormat="1">
      <c r="A159" s="44" t="s">
        <v>380</v>
      </c>
      <c r="B159" s="105" t="s">
        <v>386</v>
      </c>
      <c r="C159" s="22" t="s">
        <v>113</v>
      </c>
      <c r="D159" s="41">
        <v>41.48</v>
      </c>
      <c r="E159" s="41">
        <v>69.930000000000007</v>
      </c>
      <c r="F159" s="41">
        <v>89.92</v>
      </c>
      <c r="G159" s="41">
        <v>70</v>
      </c>
      <c r="H159" s="41">
        <v>70</v>
      </c>
      <c r="I159" s="41">
        <v>24</v>
      </c>
      <c r="J159" s="41">
        <v>30</v>
      </c>
      <c r="K159" s="23">
        <f>D159*E159*I159*0.0036*30</f>
        <v>7518.6050687999996</v>
      </c>
      <c r="L159" s="23">
        <f>D159*F159*J159*0.0036*30</f>
        <v>12084.816383999998</v>
      </c>
      <c r="M159" s="22">
        <f>K159*12</f>
        <v>90223.260825599995</v>
      </c>
      <c r="N159" s="22">
        <f>L159*12</f>
        <v>145017.79660799998</v>
      </c>
      <c r="O159" s="44" t="s">
        <v>372</v>
      </c>
      <c r="P159" s="40" t="s">
        <v>382</v>
      </c>
      <c r="Q159" s="73"/>
      <c r="R159" s="44"/>
      <c r="S159" s="44"/>
      <c r="T159" s="15"/>
      <c r="U159" s="15"/>
    </row>
    <row r="160" spans="1:107" s="2" customFormat="1">
      <c r="A160" s="44" t="s">
        <v>381</v>
      </c>
      <c r="B160" s="106"/>
      <c r="C160" s="22" t="s">
        <v>113</v>
      </c>
      <c r="D160" s="41">
        <v>46.78</v>
      </c>
      <c r="E160" s="41">
        <v>61.95</v>
      </c>
      <c r="F160" s="41">
        <v>78.56</v>
      </c>
      <c r="G160" s="41">
        <v>70</v>
      </c>
      <c r="H160" s="41">
        <v>70</v>
      </c>
      <c r="I160" s="41">
        <v>24</v>
      </c>
      <c r="J160" s="41">
        <v>30</v>
      </c>
      <c r="K160" s="23">
        <f t="shared" ref="K160:K162" si="33">D160*E160*I160*0.0036*30</f>
        <v>7511.6704319999999</v>
      </c>
      <c r="L160" s="23">
        <f t="shared" ref="L160:L162" si="34">D160*F160*J160*0.0036*30</f>
        <v>11907.119232000001</v>
      </c>
      <c r="M160" s="22">
        <f t="shared" ref="M160:M162" si="35">K160*12</f>
        <v>90140.045184000002</v>
      </c>
      <c r="N160" s="22">
        <f t="shared" ref="N160:N162" si="36">L160*12</f>
        <v>142885.43078400003</v>
      </c>
      <c r="O160" s="44" t="s">
        <v>372</v>
      </c>
      <c r="P160" s="40" t="s">
        <v>382</v>
      </c>
      <c r="Q160" s="73"/>
      <c r="R160" s="44"/>
      <c r="S160" s="44"/>
      <c r="T160" s="15"/>
      <c r="U160" s="15"/>
    </row>
    <row r="161" spans="1:21" s="1" customFormat="1">
      <c r="A161" s="6" t="s">
        <v>391</v>
      </c>
      <c r="B161" s="19" t="s">
        <v>389</v>
      </c>
      <c r="C161" s="22" t="s">
        <v>113</v>
      </c>
      <c r="D161" s="46">
        <v>11.56</v>
      </c>
      <c r="E161" s="46">
        <v>39.049999999999997</v>
      </c>
      <c r="F161" s="46">
        <v>21.31</v>
      </c>
      <c r="G161" s="41">
        <v>70</v>
      </c>
      <c r="H161" s="41">
        <v>70</v>
      </c>
      <c r="I161" s="41">
        <v>24</v>
      </c>
      <c r="J161" s="41">
        <v>30</v>
      </c>
      <c r="K161" s="23">
        <f t="shared" si="33"/>
        <v>1170.075456</v>
      </c>
      <c r="L161" s="23">
        <f t="shared" si="34"/>
        <v>798.15326400000004</v>
      </c>
      <c r="M161" s="22">
        <f t="shared" si="35"/>
        <v>14040.905472</v>
      </c>
      <c r="N161" s="22">
        <f t="shared" si="36"/>
        <v>9577.8391680000004</v>
      </c>
      <c r="O161" s="44" t="s">
        <v>372</v>
      </c>
      <c r="P161" s="40" t="s">
        <v>390</v>
      </c>
      <c r="Q161" s="72"/>
      <c r="R161" s="6"/>
      <c r="S161" s="6"/>
      <c r="T161" s="3"/>
      <c r="U161" s="3"/>
    </row>
    <row r="162" spans="1:21" s="1" customFormat="1">
      <c r="A162" s="6"/>
      <c r="B162" s="75" t="s">
        <v>396</v>
      </c>
      <c r="C162" s="22" t="s">
        <v>113</v>
      </c>
      <c r="D162" s="7"/>
      <c r="E162" s="7"/>
      <c r="F162" s="7"/>
      <c r="G162" s="41">
        <v>70</v>
      </c>
      <c r="H162" s="41">
        <v>70</v>
      </c>
      <c r="I162" s="41"/>
      <c r="J162" s="41"/>
      <c r="K162" s="23">
        <f t="shared" si="33"/>
        <v>0</v>
      </c>
      <c r="L162" s="23">
        <f t="shared" si="34"/>
        <v>0</v>
      </c>
      <c r="M162" s="22">
        <f t="shared" si="35"/>
        <v>0</v>
      </c>
      <c r="N162" s="22">
        <f t="shared" si="36"/>
        <v>0</v>
      </c>
      <c r="O162" s="44" t="s">
        <v>401</v>
      </c>
      <c r="P162" s="40"/>
      <c r="Q162" s="39" t="s">
        <v>397</v>
      </c>
      <c r="R162" s="6"/>
      <c r="S162" s="6"/>
      <c r="T162" s="3"/>
      <c r="U162" s="3"/>
    </row>
    <row r="163" spans="1:21" s="2" customFormat="1" ht="33.75">
      <c r="A163" s="44" t="s">
        <v>104</v>
      </c>
      <c r="B163" s="75" t="s">
        <v>404</v>
      </c>
      <c r="C163" s="22" t="s">
        <v>113</v>
      </c>
      <c r="D163" s="16"/>
      <c r="E163" s="16"/>
      <c r="F163" s="16"/>
      <c r="G163" s="41">
        <v>70</v>
      </c>
      <c r="H163" s="41">
        <v>70</v>
      </c>
      <c r="I163" s="41"/>
      <c r="J163" s="41"/>
      <c r="K163" s="23"/>
      <c r="L163" s="23"/>
      <c r="M163" s="16"/>
      <c r="N163" s="16"/>
      <c r="O163" s="44" t="s">
        <v>406</v>
      </c>
      <c r="P163" s="40"/>
      <c r="Q163" s="40" t="s">
        <v>405</v>
      </c>
      <c r="R163" s="44"/>
      <c r="S163" s="44"/>
      <c r="T163" s="15"/>
      <c r="U163" s="15"/>
    </row>
    <row r="164" spans="1:21" s="2" customFormat="1" ht="24.75" customHeight="1">
      <c r="A164" s="44"/>
      <c r="B164" s="75" t="s">
        <v>106</v>
      </c>
      <c r="C164" s="22" t="s">
        <v>113</v>
      </c>
      <c r="D164" s="16"/>
      <c r="E164" s="16"/>
      <c r="F164" s="16"/>
      <c r="G164" s="41">
        <v>70</v>
      </c>
      <c r="H164" s="41">
        <v>70</v>
      </c>
      <c r="I164" s="41"/>
      <c r="J164" s="41"/>
      <c r="K164" s="16"/>
      <c r="L164" s="16"/>
      <c r="M164" s="16"/>
      <c r="N164" s="16"/>
      <c r="O164" s="44" t="s">
        <v>411</v>
      </c>
      <c r="P164" s="40"/>
      <c r="Q164" s="39" t="s">
        <v>395</v>
      </c>
      <c r="R164" s="44"/>
      <c r="S164" s="44"/>
      <c r="T164" s="15"/>
      <c r="U164" s="15"/>
    </row>
    <row r="165" spans="1:21" s="2" customFormat="1">
      <c r="A165" s="44"/>
      <c r="B165" s="75" t="s">
        <v>398</v>
      </c>
      <c r="C165" s="22" t="s">
        <v>113</v>
      </c>
      <c r="D165" s="16"/>
      <c r="E165" s="16"/>
      <c r="F165" s="16"/>
      <c r="G165" s="41">
        <v>70</v>
      </c>
      <c r="H165" s="41">
        <v>70</v>
      </c>
      <c r="I165" s="41"/>
      <c r="J165" s="41"/>
      <c r="K165" s="16"/>
      <c r="L165" s="16"/>
      <c r="M165" s="16"/>
      <c r="N165" s="16"/>
      <c r="O165" s="44" t="s">
        <v>400</v>
      </c>
      <c r="P165" s="40"/>
      <c r="Q165" s="73" t="s">
        <v>399</v>
      </c>
      <c r="R165" s="44"/>
      <c r="S165" s="44"/>
      <c r="T165" s="15"/>
      <c r="U165" s="15"/>
    </row>
    <row r="166" spans="1:21" s="1" customFormat="1" ht="18.75" customHeight="1">
      <c r="A166" s="6" t="s">
        <v>198</v>
      </c>
      <c r="B166" s="19" t="s">
        <v>197</v>
      </c>
      <c r="C166" s="27" t="s">
        <v>196</v>
      </c>
      <c r="D166" s="46">
        <v>0.112</v>
      </c>
      <c r="E166" s="46">
        <v>270</v>
      </c>
      <c r="F166" s="46">
        <v>32</v>
      </c>
      <c r="G166" s="46">
        <v>150</v>
      </c>
      <c r="H166" s="46">
        <v>20</v>
      </c>
      <c r="I166" s="46">
        <v>24</v>
      </c>
      <c r="J166" s="46">
        <v>30</v>
      </c>
      <c r="K166" s="46">
        <v>78450</v>
      </c>
      <c r="L166" s="46">
        <v>9.48</v>
      </c>
      <c r="M166" s="46">
        <v>941400</v>
      </c>
      <c r="N166" s="46">
        <v>113.76</v>
      </c>
      <c r="O166" s="19" t="s">
        <v>199</v>
      </c>
      <c r="P166" s="40" t="s">
        <v>200</v>
      </c>
      <c r="Q166" s="72"/>
      <c r="R166" s="6">
        <v>8610</v>
      </c>
      <c r="S166" s="6" t="s">
        <v>201</v>
      </c>
      <c r="T166" s="3"/>
      <c r="U166" s="3"/>
    </row>
    <row r="167" spans="1:21" s="1" customFormat="1" ht="18.75" customHeight="1">
      <c r="A167" s="6" t="s">
        <v>312</v>
      </c>
      <c r="B167" s="19" t="s">
        <v>311</v>
      </c>
      <c r="C167" s="27" t="s">
        <v>329</v>
      </c>
      <c r="D167" s="46">
        <v>0.04</v>
      </c>
      <c r="E167" s="46"/>
      <c r="F167" s="47"/>
      <c r="G167" s="69">
        <v>50</v>
      </c>
      <c r="H167" s="69">
        <v>50</v>
      </c>
      <c r="I167" s="47"/>
      <c r="J167" s="46">
        <v>22</v>
      </c>
      <c r="K167" s="46">
        <v>0</v>
      </c>
      <c r="L167" s="46">
        <v>0</v>
      </c>
      <c r="M167" s="46">
        <v>0</v>
      </c>
      <c r="N167" s="46">
        <v>0</v>
      </c>
      <c r="O167" s="6"/>
      <c r="P167" s="6" t="s">
        <v>313</v>
      </c>
      <c r="Q167" s="6" t="s">
        <v>225</v>
      </c>
      <c r="R167" s="6"/>
      <c r="S167" s="6"/>
      <c r="T167" s="3"/>
      <c r="U167" s="3"/>
    </row>
    <row r="168" spans="1:21" s="1" customFormat="1" ht="22.5">
      <c r="A168" s="6" t="s">
        <v>107</v>
      </c>
      <c r="B168" s="40" t="s">
        <v>498</v>
      </c>
      <c r="C168" s="24" t="s">
        <v>193</v>
      </c>
      <c r="D168" s="46">
        <v>2</v>
      </c>
      <c r="E168" s="46">
        <v>346.9</v>
      </c>
      <c r="F168" s="46">
        <v>263.3</v>
      </c>
      <c r="G168" s="46">
        <v>250</v>
      </c>
      <c r="H168" s="46">
        <v>150</v>
      </c>
      <c r="I168" s="46">
        <v>6</v>
      </c>
      <c r="J168" s="46">
        <v>28</v>
      </c>
      <c r="K168" s="46">
        <v>419.61023999999998</v>
      </c>
      <c r="L168" s="46">
        <v>318.48768000000001</v>
      </c>
      <c r="M168" s="46">
        <v>5035.3228799999997</v>
      </c>
      <c r="N168" s="46">
        <v>3821.8521599999999</v>
      </c>
      <c r="O168" s="6" t="s">
        <v>235</v>
      </c>
      <c r="P168" s="6" t="s">
        <v>235</v>
      </c>
      <c r="Q168" s="72" t="s">
        <v>108</v>
      </c>
      <c r="R168" s="6">
        <v>1040</v>
      </c>
      <c r="S168" s="6" t="s">
        <v>236</v>
      </c>
      <c r="T168" s="3"/>
      <c r="U168" s="3"/>
    </row>
    <row r="169" spans="1:21" s="1" customFormat="1" ht="22.5">
      <c r="A169" s="6" t="s">
        <v>499</v>
      </c>
      <c r="B169" s="54" t="s">
        <v>500</v>
      </c>
      <c r="C169" s="27" t="s">
        <v>196</v>
      </c>
      <c r="D169" s="70">
        <v>3.4000000000000002E-2</v>
      </c>
      <c r="E169" s="55">
        <v>2</v>
      </c>
      <c r="F169" s="55">
        <v>20</v>
      </c>
      <c r="G169" s="46">
        <v>150</v>
      </c>
      <c r="H169" s="46">
        <v>20</v>
      </c>
      <c r="I169" s="55">
        <v>24</v>
      </c>
      <c r="J169" s="55">
        <v>30</v>
      </c>
      <c r="K169" s="23">
        <f>D169*E169*I169*0.0036*30</f>
        <v>0.17625600000000002</v>
      </c>
      <c r="L169" s="23">
        <f>D169*F169*J169*0.0036*30</f>
        <v>2.2032000000000003</v>
      </c>
      <c r="M169" s="22">
        <f>K169*12</f>
        <v>2.1150720000000005</v>
      </c>
      <c r="N169" s="22">
        <f>L169*12</f>
        <v>26.438400000000001</v>
      </c>
      <c r="O169" s="6" t="s">
        <v>501</v>
      </c>
      <c r="P169" s="6" t="s">
        <v>502</v>
      </c>
      <c r="Q169" s="6"/>
      <c r="R169" s="6"/>
      <c r="S169" s="6"/>
    </row>
    <row r="170" spans="1:21" s="1" customFormat="1" ht="22.5">
      <c r="A170" s="6" t="s">
        <v>503</v>
      </c>
      <c r="B170" s="54" t="s">
        <v>504</v>
      </c>
      <c r="C170" s="27" t="s">
        <v>196</v>
      </c>
      <c r="D170" s="70">
        <v>1.2E-2</v>
      </c>
      <c r="E170" s="55">
        <v>3.9</v>
      </c>
      <c r="F170" s="55">
        <v>45.6</v>
      </c>
      <c r="G170" s="46">
        <v>150</v>
      </c>
      <c r="H170" s="46">
        <v>20</v>
      </c>
      <c r="I170" s="55">
        <v>24</v>
      </c>
      <c r="J170" s="55">
        <v>30</v>
      </c>
      <c r="K170" s="23">
        <f t="shared" ref="K170:K172" si="37">D170*E170*I170*0.0036*30</f>
        <v>0.1213056</v>
      </c>
      <c r="L170" s="23">
        <f t="shared" ref="L170:L172" si="38">D170*F170*J170*0.0036*30</f>
        <v>1.7729280000000001</v>
      </c>
      <c r="M170" s="22">
        <f t="shared" ref="M170:M172" si="39">K170*12</f>
        <v>1.4556671999999999</v>
      </c>
      <c r="N170" s="22">
        <f t="shared" ref="N170:N172" si="40">L170*12</f>
        <v>21.275136</v>
      </c>
      <c r="O170" s="6" t="s">
        <v>505</v>
      </c>
      <c r="P170" s="6"/>
      <c r="Q170" s="6"/>
      <c r="R170" s="6"/>
      <c r="S170" s="6"/>
    </row>
    <row r="171" spans="1:21" s="1" customFormat="1" ht="22.5">
      <c r="A171" s="6" t="s">
        <v>503</v>
      </c>
      <c r="B171" s="54" t="s">
        <v>506</v>
      </c>
      <c r="C171" s="27" t="s">
        <v>196</v>
      </c>
      <c r="D171" s="70">
        <v>1.2E-2</v>
      </c>
      <c r="E171" s="55">
        <v>2</v>
      </c>
      <c r="F171" s="55">
        <v>20</v>
      </c>
      <c r="G171" s="46">
        <v>150</v>
      </c>
      <c r="H171" s="46">
        <v>20</v>
      </c>
      <c r="I171" s="55">
        <v>24</v>
      </c>
      <c r="J171" s="55">
        <v>30</v>
      </c>
      <c r="K171" s="23">
        <f t="shared" si="37"/>
        <v>6.2207999999999999E-2</v>
      </c>
      <c r="L171" s="23">
        <f t="shared" si="38"/>
        <v>0.77759999999999985</v>
      </c>
      <c r="M171" s="22">
        <f t="shared" si="39"/>
        <v>0.74649600000000005</v>
      </c>
      <c r="N171" s="22">
        <f t="shared" si="40"/>
        <v>9.3311999999999991</v>
      </c>
      <c r="O171" s="6" t="s">
        <v>507</v>
      </c>
      <c r="P171" s="6" t="s">
        <v>508</v>
      </c>
      <c r="Q171" s="6"/>
      <c r="R171" s="6"/>
      <c r="S171" s="6"/>
    </row>
    <row r="172" spans="1:21" s="1" customFormat="1" ht="22.5">
      <c r="A172" s="6" t="s">
        <v>503</v>
      </c>
      <c r="B172" s="54" t="s">
        <v>509</v>
      </c>
      <c r="C172" s="27" t="s">
        <v>196</v>
      </c>
      <c r="D172" s="70">
        <v>1.2E-2</v>
      </c>
      <c r="E172" s="55">
        <v>49.53</v>
      </c>
      <c r="F172" s="55">
        <v>89.6</v>
      </c>
      <c r="G172" s="46">
        <v>150</v>
      </c>
      <c r="H172" s="46">
        <v>20</v>
      </c>
      <c r="I172" s="55">
        <v>24</v>
      </c>
      <c r="J172" s="55">
        <v>30</v>
      </c>
      <c r="K172" s="23">
        <f t="shared" si="37"/>
        <v>1.5405811199999999</v>
      </c>
      <c r="L172" s="23">
        <f t="shared" si="38"/>
        <v>3.4836479999999996</v>
      </c>
      <c r="M172" s="22">
        <f t="shared" si="39"/>
        <v>18.48697344</v>
      </c>
      <c r="N172" s="22">
        <f t="shared" si="40"/>
        <v>41.803775999999999</v>
      </c>
      <c r="O172" s="6" t="s">
        <v>510</v>
      </c>
      <c r="P172" s="6" t="s">
        <v>511</v>
      </c>
      <c r="Q172" s="6"/>
      <c r="R172" s="6"/>
      <c r="S172" s="6"/>
    </row>
    <row r="173" spans="1:21" s="1" customFormat="1" ht="22.5">
      <c r="A173" s="6" t="s">
        <v>503</v>
      </c>
      <c r="B173" s="54" t="s">
        <v>512</v>
      </c>
      <c r="C173" s="27" t="s">
        <v>196</v>
      </c>
      <c r="D173" s="70">
        <v>1.2E-2</v>
      </c>
      <c r="E173" s="55"/>
      <c r="F173" s="55"/>
      <c r="G173" s="46">
        <v>150</v>
      </c>
      <c r="H173" s="46">
        <v>20</v>
      </c>
      <c r="I173" s="55">
        <v>24</v>
      </c>
      <c r="J173" s="55">
        <v>30</v>
      </c>
      <c r="K173" s="5"/>
      <c r="L173" s="5"/>
      <c r="M173" s="5"/>
      <c r="N173" s="5"/>
      <c r="O173" s="6" t="s">
        <v>513</v>
      </c>
      <c r="P173" s="6"/>
      <c r="Q173" s="6" t="s">
        <v>514</v>
      </c>
      <c r="R173" s="6"/>
      <c r="S173" s="6"/>
    </row>
    <row r="174" spans="1:21" s="1" customFormat="1" ht="22.5">
      <c r="A174" s="6" t="s">
        <v>499</v>
      </c>
      <c r="B174" s="54" t="s">
        <v>515</v>
      </c>
      <c r="C174" s="27" t="s">
        <v>196</v>
      </c>
      <c r="D174" s="70">
        <v>4.4999999999999998E-2</v>
      </c>
      <c r="E174" s="55"/>
      <c r="F174" s="55"/>
      <c r="G174" s="46">
        <v>150</v>
      </c>
      <c r="H174" s="46">
        <v>20</v>
      </c>
      <c r="I174" s="55">
        <v>24</v>
      </c>
      <c r="J174" s="55">
        <v>30</v>
      </c>
      <c r="K174" s="5"/>
      <c r="L174" s="5"/>
      <c r="M174" s="5"/>
      <c r="N174" s="5"/>
      <c r="O174" s="6" t="s">
        <v>516</v>
      </c>
      <c r="P174" s="6" t="s">
        <v>517</v>
      </c>
      <c r="Q174" s="6" t="s">
        <v>518</v>
      </c>
      <c r="R174" s="6"/>
      <c r="S174" s="6"/>
    </row>
    <row r="175" spans="1:21" s="1" customFormat="1" ht="22.5">
      <c r="A175" s="6" t="s">
        <v>503</v>
      </c>
      <c r="B175" s="54" t="s">
        <v>519</v>
      </c>
      <c r="C175" s="27" t="s">
        <v>196</v>
      </c>
      <c r="D175" s="70"/>
      <c r="E175" s="55"/>
      <c r="F175" s="55"/>
      <c r="G175" s="46">
        <v>150</v>
      </c>
      <c r="H175" s="46">
        <v>20</v>
      </c>
      <c r="I175" s="55">
        <v>24</v>
      </c>
      <c r="J175" s="55">
        <v>30</v>
      </c>
      <c r="K175" s="5"/>
      <c r="L175" s="5"/>
      <c r="M175" s="5"/>
      <c r="N175" s="5"/>
      <c r="O175" s="6" t="s">
        <v>520</v>
      </c>
      <c r="P175" s="6"/>
      <c r="Q175" s="6" t="s">
        <v>514</v>
      </c>
      <c r="R175" s="6"/>
      <c r="S175" s="6"/>
    </row>
    <row r="176" spans="1:21" s="1" customFormat="1" ht="33.75">
      <c r="A176" s="44" t="s">
        <v>521</v>
      </c>
      <c r="B176" s="44" t="s">
        <v>522</v>
      </c>
      <c r="C176" s="22" t="s">
        <v>346</v>
      </c>
      <c r="D176" s="41">
        <v>2</v>
      </c>
      <c r="E176" s="41">
        <v>37.6</v>
      </c>
      <c r="F176" s="41">
        <v>40</v>
      </c>
      <c r="G176" s="46">
        <v>50</v>
      </c>
      <c r="H176" s="46">
        <v>50</v>
      </c>
      <c r="I176" s="41">
        <v>8</v>
      </c>
      <c r="J176" s="41">
        <v>20</v>
      </c>
      <c r="K176" s="41">
        <v>43.315199999999997</v>
      </c>
      <c r="L176" s="41">
        <v>46.08</v>
      </c>
      <c r="M176" s="41">
        <v>519.78239999999994</v>
      </c>
      <c r="N176" s="41">
        <v>552.96</v>
      </c>
      <c r="O176" s="44" t="s">
        <v>302</v>
      </c>
      <c r="P176" s="44" t="s">
        <v>303</v>
      </c>
      <c r="Q176" s="40" t="s">
        <v>523</v>
      </c>
      <c r="R176" s="6"/>
      <c r="S176" s="6"/>
    </row>
    <row r="177" spans="1:21" s="1" customFormat="1">
      <c r="A177" s="6" t="s">
        <v>551</v>
      </c>
      <c r="B177" s="54" t="s">
        <v>552</v>
      </c>
      <c r="C177" s="54" t="s">
        <v>188</v>
      </c>
      <c r="D177" s="55">
        <v>0.46</v>
      </c>
      <c r="E177" s="55">
        <v>2253.9</v>
      </c>
      <c r="F177" s="55">
        <v>73</v>
      </c>
      <c r="G177" s="46">
        <v>450</v>
      </c>
      <c r="H177" s="46">
        <v>200</v>
      </c>
      <c r="I177" s="55">
        <v>5</v>
      </c>
      <c r="J177" s="55">
        <v>25</v>
      </c>
      <c r="K177" s="23">
        <f t="shared" ref="K177" si="41">D177*E177*I177*0.0036*30</f>
        <v>559.86876000000007</v>
      </c>
      <c r="L177" s="23">
        <f t="shared" ref="L177" si="42">D177*F177*J177*0.0036*30</f>
        <v>90.665999999999997</v>
      </c>
      <c r="M177" s="22">
        <f t="shared" ref="M177" si="43">K177*12</f>
        <v>6718.4251200000008</v>
      </c>
      <c r="N177" s="22">
        <f t="shared" ref="N177" si="44">L177*12</f>
        <v>1087.992</v>
      </c>
      <c r="O177" s="6" t="s">
        <v>553</v>
      </c>
      <c r="P177" s="6" t="s">
        <v>554</v>
      </c>
      <c r="Q177" s="6"/>
      <c r="R177" s="6"/>
      <c r="S177" s="6"/>
    </row>
    <row r="178" spans="1:21" s="1" customFormat="1">
      <c r="A178" s="3"/>
      <c r="B178" s="48"/>
      <c r="C178" s="49"/>
      <c r="D178" s="29"/>
      <c r="E178" s="50"/>
      <c r="F178" s="29"/>
      <c r="G178" s="29"/>
      <c r="H178" s="29"/>
      <c r="I178" s="57"/>
      <c r="J178" s="57"/>
      <c r="K178" s="58"/>
      <c r="L178" s="58"/>
      <c r="M178" s="58"/>
      <c r="N178" s="58"/>
      <c r="O178" s="29"/>
      <c r="P178" s="29"/>
      <c r="Q178" s="29"/>
      <c r="R178" s="29"/>
      <c r="S178" s="29"/>
      <c r="T178" s="3"/>
      <c r="U178" s="3"/>
    </row>
    <row r="179" spans="1:21" s="1" customFormat="1">
      <c r="A179" s="3"/>
      <c r="B179" s="48"/>
      <c r="C179" s="49"/>
      <c r="D179" s="29"/>
      <c r="E179" s="50"/>
      <c r="F179" s="29"/>
      <c r="G179" s="29"/>
      <c r="H179" s="29"/>
      <c r="I179" s="57"/>
      <c r="J179" s="57"/>
      <c r="K179" s="58"/>
      <c r="L179" s="58"/>
      <c r="M179" s="58"/>
      <c r="N179" s="58"/>
      <c r="O179" s="29"/>
      <c r="P179" s="29"/>
      <c r="Q179" s="29"/>
      <c r="R179" s="29"/>
      <c r="S179" s="29"/>
      <c r="T179" s="3"/>
      <c r="U179" s="3"/>
    </row>
    <row r="180" spans="1:21" s="1" customFormat="1">
      <c r="A180" s="3"/>
      <c r="B180" s="48"/>
      <c r="C180" s="49"/>
      <c r="D180" s="29"/>
      <c r="E180" s="50"/>
      <c r="F180" s="29"/>
      <c r="G180" s="29"/>
      <c r="H180" s="29"/>
      <c r="I180" s="57"/>
      <c r="J180" s="57"/>
      <c r="K180" s="58"/>
      <c r="L180" s="58"/>
      <c r="M180" s="58"/>
      <c r="N180" s="58"/>
      <c r="O180" s="29"/>
      <c r="P180" s="29"/>
      <c r="Q180" s="29"/>
      <c r="R180" s="29"/>
      <c r="S180" s="29"/>
      <c r="T180" s="3"/>
      <c r="U180" s="3"/>
    </row>
    <row r="181" spans="1:21" s="1" customFormat="1">
      <c r="A181" s="3"/>
      <c r="B181" s="48"/>
      <c r="C181" s="49"/>
      <c r="D181" s="29"/>
      <c r="E181" s="50"/>
      <c r="F181" s="29"/>
      <c r="G181" s="29"/>
      <c r="H181" s="29"/>
      <c r="I181" s="57"/>
      <c r="J181" s="57"/>
      <c r="K181" s="58"/>
      <c r="L181" s="58"/>
      <c r="M181" s="58"/>
      <c r="N181" s="58"/>
      <c r="O181" s="29"/>
      <c r="P181" s="29"/>
      <c r="Q181" s="29"/>
      <c r="R181" s="29"/>
      <c r="S181" s="29"/>
      <c r="T181" s="3"/>
      <c r="U181" s="3"/>
    </row>
    <row r="182" spans="1:21" s="1" customFormat="1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29"/>
      <c r="R182" s="29"/>
      <c r="S182" s="29"/>
      <c r="T182" s="3"/>
      <c r="U182" s="3"/>
    </row>
    <row r="183" spans="1:21" s="3" customFormat="1">
      <c r="A183" s="8" t="s">
        <v>2</v>
      </c>
      <c r="B183" s="59" t="s">
        <v>493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29"/>
      <c r="Q183" s="29"/>
      <c r="R183" s="29"/>
      <c r="S183" s="29"/>
    </row>
    <row r="184" spans="1:21" s="3" customFormat="1">
      <c r="A184" s="38"/>
      <c r="B184" s="3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21" s="3" customFormat="1" ht="11.25" customHeight="1">
      <c r="A185" s="103" t="s">
        <v>335</v>
      </c>
      <c r="B185" s="59" t="s">
        <v>336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29"/>
      <c r="P185" s="29"/>
      <c r="Q185" s="29"/>
      <c r="R185" s="29"/>
      <c r="S185" s="29"/>
    </row>
    <row r="186" spans="1:21" s="3" customFormat="1" ht="11.25" customHeight="1">
      <c r="A186" s="104"/>
      <c r="B186" s="61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29"/>
      <c r="P186" s="29"/>
      <c r="Q186" s="29"/>
      <c r="R186" s="29"/>
      <c r="S186" s="29"/>
    </row>
    <row r="187" spans="1:21" s="3" customFormat="1" ht="12.75" customHeight="1">
      <c r="A187" s="104"/>
      <c r="B187" s="76" t="s">
        <v>337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29"/>
      <c r="P187" s="29"/>
      <c r="Q187" s="29"/>
      <c r="R187" s="29"/>
      <c r="S187" s="29"/>
    </row>
    <row r="188" spans="1:21" s="3" customFormat="1" ht="12.75" customHeight="1">
      <c r="A188" s="104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29"/>
      <c r="P188" s="29"/>
      <c r="Q188" s="29"/>
      <c r="R188" s="29"/>
      <c r="S188" s="29"/>
    </row>
    <row r="189" spans="1:21" s="3" customFormat="1" ht="12.75" customHeight="1">
      <c r="A189" s="104"/>
      <c r="B189" s="76" t="s">
        <v>338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29"/>
      <c r="P189" s="29"/>
      <c r="Q189" s="29"/>
      <c r="R189" s="29"/>
      <c r="S189" s="29"/>
    </row>
    <row r="190" spans="1:21" s="3" customFormat="1" ht="12.75" customHeight="1">
      <c r="A190" s="104"/>
      <c r="B190" s="77" t="s">
        <v>339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29"/>
      <c r="P190" s="29"/>
      <c r="Q190" s="29"/>
      <c r="R190" s="29"/>
      <c r="S190" s="29"/>
    </row>
    <row r="191" spans="1:21" s="3" customFormat="1" ht="12.75" customHeight="1">
      <c r="A191" s="38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29"/>
      <c r="P191" s="29"/>
      <c r="Q191" s="29"/>
      <c r="R191" s="29"/>
      <c r="S191" s="29"/>
    </row>
    <row r="192" spans="1:21" s="3" customFormat="1" ht="12.75" customHeight="1">
      <c r="A192" s="38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29"/>
      <c r="P192" s="29"/>
      <c r="Q192" s="29"/>
      <c r="R192" s="29"/>
      <c r="S192" s="29"/>
    </row>
    <row r="193" spans="1:107" s="3" customFormat="1" ht="12.75" customHeight="1">
      <c r="A193" s="38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29"/>
      <c r="P193" s="29"/>
      <c r="Q193" s="29"/>
      <c r="R193" s="29"/>
      <c r="S193" s="29"/>
    </row>
    <row r="194" spans="1:107" s="3" customFormat="1" ht="12.75" customHeight="1">
      <c r="A194" s="38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29"/>
      <c r="P194" s="29"/>
      <c r="Q194" s="29"/>
      <c r="R194" s="29"/>
      <c r="S194" s="29"/>
    </row>
    <row r="195" spans="1:107" s="3" customFormat="1" ht="12.75" customHeight="1">
      <c r="A195" s="38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29"/>
      <c r="P195" s="29"/>
      <c r="Q195" s="29"/>
      <c r="R195" s="29"/>
      <c r="S195" s="29"/>
    </row>
    <row r="196" spans="1:107" s="1" customFormat="1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29"/>
      <c r="R196" s="29"/>
      <c r="S196" s="29"/>
      <c r="T196" s="3"/>
      <c r="U196" s="3"/>
    </row>
    <row r="197" spans="1:107" s="1" customFormat="1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29"/>
      <c r="R197" s="29"/>
      <c r="S197" s="29"/>
      <c r="T197" s="3"/>
      <c r="U197" s="3"/>
    </row>
    <row r="200" spans="1:107" s="3" customFormat="1">
      <c r="A200" s="4"/>
      <c r="B200" s="21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9"/>
      <c r="R200" s="29"/>
      <c r="S200" s="29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4"/>
    </row>
    <row r="201" spans="1:107" s="3" customFormat="1">
      <c r="A201" s="4"/>
      <c r="B201" s="21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9"/>
      <c r="R201" s="29"/>
      <c r="S201" s="29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4"/>
    </row>
    <row r="202" spans="1:107" s="3" customFormat="1">
      <c r="A202" s="4"/>
      <c r="B202" s="21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9"/>
      <c r="R202" s="29"/>
      <c r="S202" s="29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4"/>
    </row>
    <row r="203" spans="1:107" s="3" customFormat="1">
      <c r="A203" s="4"/>
      <c r="B203" s="21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9"/>
      <c r="R203" s="29"/>
      <c r="S203" s="29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4"/>
    </row>
    <row r="204" spans="1:107" s="3" customFormat="1">
      <c r="A204" s="4"/>
      <c r="B204" s="21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9"/>
      <c r="R204" s="29"/>
      <c r="S204" s="29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4"/>
    </row>
    <row r="205" spans="1:107" s="3" customFormat="1">
      <c r="A205" s="4"/>
      <c r="B205" s="21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9"/>
      <c r="R205" s="29"/>
      <c r="S205" s="29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4"/>
    </row>
    <row r="206" spans="1:107" s="3" customFormat="1">
      <c r="A206" s="4"/>
      <c r="B206" s="21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9"/>
      <c r="R206" s="29"/>
      <c r="S206" s="29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4"/>
    </row>
    <row r="207" spans="1:107" s="3" customFormat="1">
      <c r="A207" s="4"/>
      <c r="B207" s="21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9"/>
      <c r="R207" s="29"/>
      <c r="S207" s="29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4"/>
    </row>
    <row r="208" spans="1:107" s="3" customFormat="1">
      <c r="A208" s="4"/>
      <c r="B208" s="21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9"/>
      <c r="R208" s="29"/>
      <c r="S208" s="29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4"/>
    </row>
    <row r="209" spans="1:107" s="3" customFormat="1">
      <c r="A209" s="4"/>
      <c r="B209" s="21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9"/>
      <c r="R209" s="29"/>
      <c r="S209" s="29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4"/>
    </row>
    <row r="210" spans="1:107" s="3" customFormat="1">
      <c r="A210" s="4"/>
      <c r="B210" s="21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9"/>
      <c r="R210" s="29"/>
      <c r="S210" s="29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4"/>
    </row>
    <row r="211" spans="1:107" s="3" customFormat="1">
      <c r="A211" s="4"/>
      <c r="B211" s="21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9"/>
      <c r="R211" s="29"/>
      <c r="S211" s="29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4"/>
    </row>
    <row r="212" spans="1:107" s="3" customFormat="1">
      <c r="A212" s="4"/>
      <c r="B212" s="21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9"/>
      <c r="R212" s="29"/>
      <c r="S212" s="29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4"/>
    </row>
    <row r="213" spans="1:107" s="3" customFormat="1">
      <c r="A213" s="4"/>
      <c r="B213" s="21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9"/>
      <c r="R213" s="29"/>
      <c r="S213" s="29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4"/>
    </row>
    <row r="214" spans="1:107" s="3" customFormat="1">
      <c r="A214" s="4"/>
      <c r="B214" s="21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9"/>
      <c r="R214" s="29"/>
      <c r="S214" s="29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4"/>
    </row>
    <row r="215" spans="1:107" s="3" customFormat="1">
      <c r="A215" s="4"/>
      <c r="B215" s="21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9"/>
      <c r="R215" s="29"/>
      <c r="S215" s="29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4"/>
    </row>
    <row r="216" spans="1:107" s="3" customFormat="1">
      <c r="A216" s="4"/>
      <c r="B216" s="21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9"/>
      <c r="R216" s="29"/>
      <c r="S216" s="29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4"/>
    </row>
    <row r="217" spans="1:107" s="3" customFormat="1">
      <c r="A217" s="4"/>
      <c r="B217" s="21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9"/>
      <c r="R217" s="29"/>
      <c r="S217" s="29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4"/>
    </row>
    <row r="218" spans="1:107" s="3" customFormat="1">
      <c r="A218" s="4"/>
      <c r="B218" s="21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9"/>
      <c r="R218" s="29"/>
      <c r="S218" s="29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4"/>
    </row>
    <row r="219" spans="1:107" s="3" customFormat="1">
      <c r="A219" s="4"/>
      <c r="B219" s="21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9"/>
      <c r="R219" s="29"/>
      <c r="S219" s="29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4"/>
    </row>
    <row r="220" spans="1:107" s="3" customFormat="1">
      <c r="A220" s="4"/>
      <c r="B220" s="21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9"/>
      <c r="R220" s="29"/>
      <c r="S220" s="29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4"/>
    </row>
    <row r="221" spans="1:107" s="3" customFormat="1">
      <c r="A221" s="4"/>
      <c r="B221" s="21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9"/>
      <c r="R221" s="29"/>
      <c r="S221" s="29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4"/>
    </row>
    <row r="222" spans="1:107" s="3" customFormat="1">
      <c r="A222" s="4"/>
      <c r="B222" s="21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9"/>
      <c r="R222" s="29"/>
      <c r="S222" s="29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4"/>
    </row>
    <row r="223" spans="1:107" s="3" customFormat="1">
      <c r="A223" s="4"/>
      <c r="B223" s="21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9"/>
      <c r="R223" s="29"/>
      <c r="S223" s="29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4"/>
    </row>
    <row r="224" spans="1:107" s="3" customFormat="1">
      <c r="A224" s="4"/>
      <c r="B224" s="21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9"/>
      <c r="R224" s="29"/>
      <c r="S224" s="29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4"/>
    </row>
    <row r="225" spans="1:107" s="3" customFormat="1">
      <c r="A225" s="4"/>
      <c r="B225" s="21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9"/>
      <c r="R225" s="29"/>
      <c r="S225" s="29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4"/>
    </row>
    <row r="226" spans="1:107" s="3" customFormat="1">
      <c r="A226" s="4"/>
      <c r="B226" s="21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9"/>
      <c r="R226" s="29"/>
      <c r="S226" s="29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4"/>
    </row>
    <row r="227" spans="1:107" s="3" customFormat="1">
      <c r="A227" s="4"/>
      <c r="B227" s="21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9"/>
      <c r="R227" s="29"/>
      <c r="S227" s="29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4"/>
    </row>
    <row r="228" spans="1:107" s="3" customFormat="1">
      <c r="A228" s="4"/>
      <c r="B228" s="21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9"/>
      <c r="R228" s="29"/>
      <c r="S228" s="29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4"/>
    </row>
    <row r="229" spans="1:107" s="3" customFormat="1">
      <c r="A229" s="4"/>
      <c r="B229" s="21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9"/>
      <c r="R229" s="29"/>
      <c r="S229" s="29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4"/>
    </row>
    <row r="230" spans="1:107" s="3" customFormat="1">
      <c r="A230" s="4"/>
      <c r="B230" s="21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9"/>
      <c r="R230" s="29"/>
      <c r="S230" s="29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4"/>
    </row>
    <row r="231" spans="1:107" s="3" customFormat="1">
      <c r="A231" s="4"/>
      <c r="B231" s="21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9"/>
      <c r="R231" s="29"/>
      <c r="S231" s="29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4"/>
    </row>
    <row r="232" spans="1:107" s="3" customFormat="1">
      <c r="A232" s="4"/>
      <c r="B232" s="21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9"/>
      <c r="R232" s="29"/>
      <c r="S232" s="29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4"/>
    </row>
    <row r="233" spans="1:107" s="3" customFormat="1">
      <c r="A233" s="4"/>
      <c r="B233" s="21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9"/>
      <c r="R233" s="29"/>
      <c r="S233" s="29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4"/>
    </row>
    <row r="234" spans="1:107" s="3" customFormat="1">
      <c r="A234" s="4"/>
      <c r="B234" s="21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9"/>
      <c r="R234" s="29"/>
      <c r="S234" s="29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4"/>
    </row>
    <row r="235" spans="1:107" s="3" customFormat="1">
      <c r="A235" s="4"/>
      <c r="B235" s="21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9"/>
      <c r="R235" s="29"/>
      <c r="S235" s="29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4"/>
    </row>
    <row r="236" spans="1:107" s="3" customFormat="1">
      <c r="A236" s="4"/>
      <c r="B236" s="21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9"/>
      <c r="R236" s="29"/>
      <c r="S236" s="29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4"/>
    </row>
    <row r="237" spans="1:107" s="3" customFormat="1">
      <c r="A237" s="4"/>
      <c r="B237" s="21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9"/>
      <c r="R237" s="29"/>
      <c r="S237" s="29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4"/>
    </row>
    <row r="238" spans="1:107" s="3" customFormat="1">
      <c r="A238" s="4"/>
      <c r="B238" s="21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9"/>
      <c r="R238" s="29"/>
      <c r="S238" s="29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4"/>
    </row>
    <row r="239" spans="1:107" s="3" customFormat="1">
      <c r="A239" s="4"/>
      <c r="B239" s="21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9"/>
      <c r="R239" s="29"/>
      <c r="S239" s="29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4"/>
    </row>
  </sheetData>
  <autoFilter ref="A5:S177">
    <filterColumn colId="4" showButton="0"/>
    <filterColumn colId="6" showButton="0"/>
    <filterColumn colId="8" showButton="0"/>
    <filterColumn colId="10" showButton="0"/>
    <filterColumn colId="11" showButton="0"/>
    <filterColumn colId="12" showButton="0"/>
  </autoFilter>
  <mergeCells count="28">
    <mergeCell ref="A185:A190"/>
    <mergeCell ref="B44:B45"/>
    <mergeCell ref="C44:C45"/>
    <mergeCell ref="B159:B160"/>
    <mergeCell ref="A75:S75"/>
    <mergeCell ref="A84:S84"/>
    <mergeCell ref="A109:S109"/>
    <mergeCell ref="A145:S145"/>
    <mergeCell ref="A1:Q1"/>
    <mergeCell ref="A2:Q2"/>
    <mergeCell ref="A3:Q3"/>
    <mergeCell ref="A4:Q4"/>
    <mergeCell ref="K5:N5"/>
    <mergeCell ref="P5:P7"/>
    <mergeCell ref="Q5:Q7"/>
    <mergeCell ref="E5:F6"/>
    <mergeCell ref="G5:H6"/>
    <mergeCell ref="I5:J6"/>
    <mergeCell ref="A5:A7"/>
    <mergeCell ref="B5:B7"/>
    <mergeCell ref="C5:C6"/>
    <mergeCell ref="D5:D7"/>
    <mergeCell ref="O5:O7"/>
    <mergeCell ref="A8:S8"/>
    <mergeCell ref="R5:R7"/>
    <mergeCell ref="S5:S7"/>
    <mergeCell ref="K6:L6"/>
    <mergeCell ref="M6:N6"/>
  </mergeCells>
  <pageMargins left="0.25" right="0.25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Linea Base de Usuarios 2019</vt:lpstr>
      <vt:lpstr>'Linea Base de Usuarios 2019'!_GoBack</vt:lpstr>
      <vt:lpstr>'Linea Base de Usuarios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Castro</dc:creator>
  <cp:lastModifiedBy>Pedro Mancera</cp:lastModifiedBy>
  <dcterms:created xsi:type="dcterms:W3CDTF">2019-11-15T19:45:00Z</dcterms:created>
  <dcterms:modified xsi:type="dcterms:W3CDTF">2020-03-02T00:59:52Z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2058-11.2.0.8991</vt:lpwstr>
  </property>
</Properties>
</file>